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83 PO 1997-1999" sheetId="1" r:id="rId1"/>
  </sheets>
  <definedNames>
    <definedName name="_xlnm.Print_Titles" localSheetId="0">'183 PO 1997-1999'!$1:$1</definedName>
  </definedNames>
  <calcPr fullCalcOnLoad="1"/>
</workbook>
</file>

<file path=xl/sharedStrings.xml><?xml version="1.0" encoding="utf-8"?>
<sst xmlns="http://schemas.openxmlformats.org/spreadsheetml/2006/main" count="464" uniqueCount="198">
  <si>
    <t>TITOLO</t>
  </si>
  <si>
    <t>CODICE</t>
  </si>
  <si>
    <t>PROV.</t>
  </si>
  <si>
    <t>000</t>
  </si>
  <si>
    <t>LOTTO</t>
  </si>
  <si>
    <t>SOGGETTO ATTUATORE</t>
  </si>
  <si>
    <t>IMPORTO FINANZIAMENTO EURO</t>
  </si>
  <si>
    <t>PR</t>
  </si>
  <si>
    <t>RE</t>
  </si>
  <si>
    <t>PC</t>
  </si>
  <si>
    <t>MO</t>
  </si>
  <si>
    <t>IMPORTO RIMODULATO ECONOMIE Del G. 1518/02 Euro</t>
  </si>
  <si>
    <t>ANNUALITA' 1997</t>
  </si>
  <si>
    <t>1ER1024</t>
  </si>
  <si>
    <t>1ER1021</t>
  </si>
  <si>
    <t>1ER1020</t>
  </si>
  <si>
    <t>1ER1001</t>
  </si>
  <si>
    <t>1ER1008</t>
  </si>
  <si>
    <t>1ER1005</t>
  </si>
  <si>
    <t>1ER1014</t>
  </si>
  <si>
    <t>1ER1011</t>
  </si>
  <si>
    <t>2ER1027</t>
  </si>
  <si>
    <t>2ER1015</t>
  </si>
  <si>
    <t>2ER1014</t>
  </si>
  <si>
    <t>2ER1023</t>
  </si>
  <si>
    <t>2ER1016</t>
  </si>
  <si>
    <t>2ER1004</t>
  </si>
  <si>
    <t>2ER1011</t>
  </si>
  <si>
    <t>2ER1019</t>
  </si>
  <si>
    <t xml:space="preserve">PECORARA - Sistemazione versanti e rete idrografica in loc. Roncaglie, Cà dei Folli e Cà Perotti </t>
  </si>
  <si>
    <t xml:space="preserve">PELLEGRINO PARMENSE - Sistemazione dei fenomeni franosi in località Cà Ravera e consolidamento versante in loc. "Condominio Maura" </t>
  </si>
  <si>
    <t>VETTO - Consolidamento frana di Groppo</t>
  </si>
  <si>
    <t>BAISO - Consolidamento frana di Cassinago - I^ stralcio</t>
  </si>
  <si>
    <t xml:space="preserve">PIEVEPELAGO - Rimozione pericolo caduta massi su strada comunale per Tagliole </t>
  </si>
  <si>
    <t>PRIGNANO - Consolidamento frana loc. Saltino</t>
  </si>
  <si>
    <t xml:space="preserve">CORTEBRUGNATELLA - T. CORDAREZZA - Sistemazione idraulica in loc. Marsaglia </t>
  </si>
  <si>
    <t xml:space="preserve">LANGHIRANO - T. PARMA - Sistemazione idraulica in corrispondenza dell'abitato capoluogo </t>
  </si>
  <si>
    <t xml:space="preserve">CALESTANO - T. BAGANZA - Sistemazione idraulica nelle loc. Marzolara e Calestano </t>
  </si>
  <si>
    <t xml:space="preserve">ALBARETO - T. GOTRA - Sistemazione idraulica tra il capoluogo e la confluenza nel T. Taro </t>
  </si>
  <si>
    <t xml:space="preserve">PARMA - T. BAGANZA - Sistemazione idraulica a protezione delle zone urbanizzate di Antognano e Vigheffio </t>
  </si>
  <si>
    <t>ANNUALITA' 1998</t>
  </si>
  <si>
    <t>1ER1025</t>
  </si>
  <si>
    <t>1ER1026</t>
  </si>
  <si>
    <t>1ER1017</t>
  </si>
  <si>
    <t>1ER1018</t>
  </si>
  <si>
    <t>1ER1019</t>
  </si>
  <si>
    <t>1ER1015</t>
  </si>
  <si>
    <t>1ER1002</t>
  </si>
  <si>
    <t>1ER1016</t>
  </si>
  <si>
    <t>1ER1012</t>
  </si>
  <si>
    <t>1ER1004</t>
  </si>
  <si>
    <t>1ER1013</t>
  </si>
  <si>
    <t>2ER1006</t>
  </si>
  <si>
    <t>2ER1024</t>
  </si>
  <si>
    <t>2ER1017</t>
  </si>
  <si>
    <t>2ER1020</t>
  </si>
  <si>
    <t>2ER1012</t>
  </si>
  <si>
    <t>2ER1009</t>
  </si>
  <si>
    <t>PIANELLO V.T. - Sistemazione versanti e rete idrografica in loc. Arcello</t>
  </si>
  <si>
    <t>TRAVO - Sistemazione versanti e rete idrografica in loc. Donceto e Comezzano</t>
  </si>
  <si>
    <t>BORGO VAL DI TARO - Lavori di sistemazione del movimento franoso in località Cà Terzaga - La Chiusa, minacciante parte del capoluogo</t>
  </si>
  <si>
    <t>FORNOVO TARO - Lavori di sistemazione del movimento franoso interessante parte del capoluogo a monte di Via Partigiani d'Italia</t>
  </si>
  <si>
    <t>TOANO - Consolidamento abitato di Cavola</t>
  </si>
  <si>
    <t xml:space="preserve">VETTO - Consolidamento frana del Lido di Vetto </t>
  </si>
  <si>
    <t xml:space="preserve">VILLA MINOZZO - Consolidamento abitato di Lusignana - 1^ stralcio </t>
  </si>
  <si>
    <t>FRASSINORO - Consolidamento versante località Pianello</t>
  </si>
  <si>
    <t>MONTESE - Ripristino frana su affluente del R. Rosola in loc. Pescaroggio di Semilano</t>
  </si>
  <si>
    <t>PALAGANO - Consolidamento versante Lama di Monchio</t>
  </si>
  <si>
    <t>BETTOLA - FERRIERE - T. NURE E GRONDANA - Rifacimento briglie e pennelli</t>
  </si>
  <si>
    <t xml:space="preserve">ROCCABIANCA - BUSSETO - CAVI CORECCHIO - Adeguamento idraulico dei Cavi Correcchio, Fontana e loro affluenti </t>
  </si>
  <si>
    <t>SALA BAGANZA - FELINO - T. BAGANZA - Sistemazione idraulica a monte e a valle del ponte S.P. per Felino</t>
  </si>
  <si>
    <t>NOVELLARA - CAVO LINAROLA - Sistemazione tratto urbano</t>
  </si>
  <si>
    <t>ANNUALITA' 1999</t>
  </si>
  <si>
    <t>1ER1003</t>
  </si>
  <si>
    <t>1ER1022</t>
  </si>
  <si>
    <t>1ER1023</t>
  </si>
  <si>
    <t>1ER1007</t>
  </si>
  <si>
    <t xml:space="preserve">PR </t>
  </si>
  <si>
    <t>1ER1006</t>
  </si>
  <si>
    <t>1ER1009</t>
  </si>
  <si>
    <t>1ER1010</t>
  </si>
  <si>
    <t>2ER1002</t>
  </si>
  <si>
    <t>2ER1007</t>
  </si>
  <si>
    <t>2ER1001</t>
  </si>
  <si>
    <t>2ER1026</t>
  </si>
  <si>
    <t>2ER1028</t>
  </si>
  <si>
    <t>2ER1025</t>
  </si>
  <si>
    <t>2ER1021</t>
  </si>
  <si>
    <t>2ER1003</t>
  </si>
  <si>
    <t>2ER1018</t>
  </si>
  <si>
    <t>2ER1005</t>
  </si>
  <si>
    <t>2ER1010</t>
  </si>
  <si>
    <t>2ER1022</t>
  </si>
  <si>
    <t>2ER1013</t>
  </si>
  <si>
    <t>2ER1008</t>
  </si>
  <si>
    <t xml:space="preserve">CAMINATA - Sistemazione versanti e rete idrografica in loc. Caminata capoluogo - I^ Stralcio </t>
  </si>
  <si>
    <t xml:space="preserve">BERCETO - VALMOZZOLA - Lavori di consolidamento del piede del movimento franoso in sponda destra del F. Taro in corrispondenza della confluenza con il T. Mozzola </t>
  </si>
  <si>
    <t xml:space="preserve">VARANO MELEGARI - Consolidamento del piede del versante sinistro del T. Ceno in località Case Contini </t>
  </si>
  <si>
    <t>TIZZANO VAL PARMA - CORNIGLIO - Consolidamento del piede del versante franoso in destra del T. Parma in località Ghiarine, Masere e Beduzzo</t>
  </si>
  <si>
    <t>CORNIGLIO - TIZZANO VAL PARMA - Sistemazione del versante franoso in località Carzago</t>
  </si>
  <si>
    <t>MONTEFIORINO - Consolidamento versante Rio Porcinago Fondovalle Dolo</t>
  </si>
  <si>
    <t>FRASSINORO - Consolidamento abitato di Rovolo</t>
  </si>
  <si>
    <t>GROPPARELLO - R.ROSSELLO - Realizzazione di opere di difesa spondale in loc. Magnani ed altre</t>
  </si>
  <si>
    <t>FARINI - T. NURE - Regimazione alveo, consolidamento versanti e rimozione detrattori ambientali in loc. Gallare</t>
  </si>
  <si>
    <t xml:space="preserve">CAORSO - T. NURE - Sistemazione bacino Acque Basse Inferiori - I^ Stralcio  </t>
  </si>
  <si>
    <t>RIVERGARO - R. TREBBIOLA - Ripristino sezioni di deflusso e costruzione difese spondali in loc. Noviano</t>
  </si>
  <si>
    <t>FORNOVO - SALA BAGANZA - T. SCODOGNA - Sistemazione idraulica tra le località Cafragna e Talignano</t>
  </si>
  <si>
    <t>SCANDIANO - VIANO - T. TRESINARO - Adeguamento sezione e costruzione elementi di trattenuta con opere a verde</t>
  </si>
  <si>
    <t xml:space="preserve">GUALTIERI - Adeguamento idrovora del Torrione alle nuove quote degli argini di Po </t>
  </si>
  <si>
    <t>CASTELLARANO - CASALGRANDE - RII ROTEGLIA, S. VALENTINO, RIAZZONE - Manutenzione straordinaria OO.II. e risagomatura alveo</t>
  </si>
  <si>
    <t>FIUMALBO - T. MOTTE, SAN FRANCESCO, S. ROCCO E PISTONE - Interventi idraulici in località varie</t>
  </si>
  <si>
    <t>SOLIERA - CAVO ARGINETTO - Risagomatura</t>
  </si>
  <si>
    <t>RIOLUNATO - RIO CASTELLO E AFFLUENTI - Interventi idraulici</t>
  </si>
  <si>
    <t xml:space="preserve">FANANO - RIO RE - Interventi idraulici loc. Serrazzone  </t>
  </si>
  <si>
    <t>2E6A001</t>
  </si>
  <si>
    <t>2E6A002</t>
  </si>
  <si>
    <t>2E6A003</t>
  </si>
  <si>
    <t>2E6A004</t>
  </si>
  <si>
    <t>2E6A005</t>
  </si>
  <si>
    <t>2E6A006</t>
  </si>
  <si>
    <t>2E6A008</t>
  </si>
  <si>
    <t>2E6A009</t>
  </si>
  <si>
    <t>2E6A010</t>
  </si>
  <si>
    <t>2E6A011</t>
  </si>
  <si>
    <t>2E6A012</t>
  </si>
  <si>
    <t>2E6A013</t>
  </si>
  <si>
    <t>2E6A015</t>
  </si>
  <si>
    <t>METRI CUBI DA ESTRARRE Del. G. 180/99</t>
  </si>
  <si>
    <t xml:space="preserve">METRI CUBI DA ESTRARRE </t>
  </si>
  <si>
    <t>COMUNI VARI - T. TIDONE, TIDONCELLO E CHIARONE - Ripristino sezione di deflusso</t>
  </si>
  <si>
    <t>IMPORTO FINANZIAMENTO Del.G.180/99</t>
  </si>
  <si>
    <t>IMPORTO FINANZIAMENTO Euro Del.G.180/99</t>
  </si>
  <si>
    <t>IMPORTO FINANZIAMENTO Del.G.2177/00</t>
  </si>
  <si>
    <t>IMPORTO FINANZIAMENTO Euro Del.G.2177/00</t>
  </si>
  <si>
    <t>IMPORTO FINANZIAMENTO Del.G.1865/00</t>
  </si>
  <si>
    <t>IMPORTO FINANZIAMENTO Euro Del.G.1865/00</t>
  </si>
  <si>
    <t>8ER1002</t>
  </si>
  <si>
    <t>8ER1004</t>
  </si>
  <si>
    <t>8ER1005</t>
  </si>
  <si>
    <t>001</t>
  </si>
  <si>
    <t>8ER1007</t>
  </si>
  <si>
    <t>8ER1008</t>
  </si>
  <si>
    <t>8ER1001</t>
  </si>
  <si>
    <t>PR-RE-PC</t>
  </si>
  <si>
    <t xml:space="preserve">AZIONI SPECIALI </t>
  </si>
  <si>
    <t>Monitoraggio di zone franose ed aree collegate in loc. Bramaiano e Pradello</t>
  </si>
  <si>
    <t>Monitoraggio geotecnico nell'abitato di Valestra (in Comune di Carpineti)</t>
  </si>
  <si>
    <t>Rinaturazione in ambito fluviale del T. Tidone</t>
  </si>
  <si>
    <t>ESCAVAZIONI 1997-1999</t>
  </si>
  <si>
    <t>Sistema di monitoraggio per la previsione delle piene nel territorio provinciale di Reggio Emilia</t>
  </si>
  <si>
    <t>Realizzazione di sistema di monitoraggio idraulico sull'intero territorio provinciale di Modena</t>
  </si>
  <si>
    <t xml:space="preserve">ALBARETO - T. GOTRA - Lavori di sistemazione idraulica mediante escavazione e movimentazione di materiale litoide nel tratto compreso fra l'abitato di Albareto e la confluenza nel F. Taro </t>
  </si>
  <si>
    <t xml:space="preserve">CORNIGLIO - T. PARMA - Lavori di sistemazione idraulica mediante escavazione e movimentazione di materiale litoide in località Ghiare </t>
  </si>
  <si>
    <t xml:space="preserve">SALA BAGANZA - FELINO - T. BAGANZA - Lavori di sistemazione idraulica mediante escavazione e movimentazione di materiale litoide in località San Vitale di Baganza </t>
  </si>
  <si>
    <t xml:space="preserve">LANGHIRANO - LESIGNANO - T. PARMA - Lavori di sistemazione idraulica mediante escavazione e movimentazione di materiale litoide in loc. Capoponte </t>
  </si>
  <si>
    <t xml:space="preserve">FORNOVO TARO - SOLIGNANO - F. TARO - Lavori di sistemazione idraulica mediante escavazione e movimentazione di materiale litoide nel tratto compreso fra le località Citerna e Silani </t>
  </si>
  <si>
    <t xml:space="preserve">CANOSSA - T. ENZA - Movimentazione e asportazione di materiale litoide alla confluenza con il R. Cerezzola </t>
  </si>
  <si>
    <t xml:space="preserve">MEDESANO - Sistemazione del fenomeno franoso in sponda destra del T. Dordone in loc. Roccalzona a monte dell'abitato di S. Andrea Bagni </t>
  </si>
  <si>
    <t>MONTEFIORINO - FRASSINORO - Intervento di consolidamento frana di Tolara - 1° stralcio</t>
  </si>
  <si>
    <t xml:space="preserve">REGGIO EMILIA - T. RODANO - Rinforzo e protezione argine sinistro in loc. Moncasale </t>
  </si>
  <si>
    <t xml:space="preserve">COMUNI VARI - T. SCOLTENNA - Interventi idraulici nel T. Scoltenna nelle loc. Ponte Luna, Cà Faggiola, Ponte Olina e affluenti  </t>
  </si>
  <si>
    <t>FRASSINORO - RII DI MEZZO, ABBADIA, RUMALE E SEGA - Interventi idraulici affluenti T. Dragone e T. Dolo</t>
  </si>
  <si>
    <t>Interventi per la riduzione dei nutrienti sversati di origine agrozootecnica - Emergenza nitrati nel parmense</t>
  </si>
  <si>
    <t xml:space="preserve">Assessorato Agricoltura - Piano stralcio 2000 - Tabella D </t>
  </si>
  <si>
    <t>BERCETO - Lavori di consolidamento e difesa al piede del versante interessato dal movimento franoso in località Roccaprebalza</t>
  </si>
  <si>
    <t xml:space="preserve">PIEVEPELAGO - T. TAGLIOLE, R. GROSSO - Interventi idraulici </t>
  </si>
  <si>
    <t>CADEO - T. CHIAVENNA - T. CHERO - Completamento ricalibratura e difese spondali</t>
  </si>
  <si>
    <t xml:space="preserve">CANOSSA - VETTO - T. ENZA - Costruzione difese spondali  </t>
  </si>
  <si>
    <t>BETTOLA - T. NURE - Ripristino sezione di deflusso in loc. capoluogo</t>
  </si>
  <si>
    <t>BETTOLA - T. NURE - Ripristino sezione di deflusso in loc. Case Camia</t>
  </si>
  <si>
    <t>COLI - TRAVO - T. PERINO - Ripristino sezione di deflusso in loc. Perino</t>
  </si>
  <si>
    <t>CARPANETO - T. CHERO - Ripristino sezione di deflusso in loc. Ciriano e Badagnano</t>
  </si>
  <si>
    <t>015</t>
  </si>
  <si>
    <t xml:space="preserve">COMUNI VARI - F. PANARO - Sistemazione idraulica mediante escavazione e movimentazione di materiali litoidi </t>
  </si>
  <si>
    <r>
      <t>2M2A001</t>
    </r>
    <r>
      <rPr>
        <sz val="8"/>
        <color indexed="17"/>
        <rFont val="Arial"/>
        <family val="2"/>
      </rPr>
      <t xml:space="preserve">         (ex 2E6A014)</t>
    </r>
  </si>
  <si>
    <r>
      <t>2E2A005</t>
    </r>
    <r>
      <rPr>
        <b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(ex 2E6A007)</t>
    </r>
  </si>
  <si>
    <t>MONTEFIORINO - PALAGANO - TOANO - T.DOLO E DRAGONE - Sistemazione idraulica mediante escavazione e movimentazione di materiale litoide</t>
  </si>
  <si>
    <t>COMUNI VARI - CANALE DIVERSIVO DI BURANA - Sistemazione del canale - di cui  € 51.645,69 a carico del Consorzio</t>
  </si>
  <si>
    <t>Sistema di previsione delle piene ad espansione della rete integrata di monitoraggio idrometereologico del SIMN e della Regione Emilia-Romagna nei bacini dei Torrenti Parma-Baganza, Nure ed Enza-Tresinaro finalizzato al servizio di Piena
+ ex 8ER1003 € 206.582,76 annualità 1997
+ ex 8ER1006 € 464.811,21 annualità 1997</t>
  </si>
  <si>
    <t>Sistema di monitoraggio per la previsione delle piene dei Torrenti Parma e Baganza finalizzato al servizio di piena ed alla tutela della città di Parma
+ ex 8ER1003 € 206.582,76 annualità 1997
+ ex 8ER1001 € 240.668,91 annualità 1999</t>
  </si>
  <si>
    <t>Completamento sistema di monitoraggio idraulico nei bacini dei T. Arda, Nure, Trebbia e Tidone
+ ex 8ER1006 € 464.811,21 annualità 1997
+ ex 8ER1001 € 240.668,91 annualità 1999</t>
  </si>
  <si>
    <t>PAVULLO - MONTESE - F. PANARO - Sistemazione idraulica mediante movimentazione e asportazione di materiali litoidi</t>
  </si>
  <si>
    <t>VARANO MELEGARI - T. CENO - Lavori di sistemazione idraulica mediante escavazione e movimentazione di materiale litoide in corrispondenza del capoluogo
+ mc 70.000 L.183/89 annualità 1992</t>
  </si>
  <si>
    <t xml:space="preserve">FINALE EMILIA - S.POSSIDONIO - SAN FELICE - CANALE DIVERSIVO DI BURANA - Sistemazione del canale
+ € 51.645,69 a carico del Consorzio con Del. 2177 del 05/12/00 "Rettifica al programma 1998" </t>
  </si>
  <si>
    <t>IMPORTO FINANZIAMENTO Euro Del.G.323/06</t>
  </si>
  <si>
    <t>002</t>
  </si>
  <si>
    <t>IMPORTO FINANZIAMENTO Euro Del.G.1174/06</t>
  </si>
  <si>
    <t>FRASSINORO - Consolidamento versante località Pianello - 1° stralcio</t>
  </si>
  <si>
    <t>FRASSINORO - Consolidamento versante località Pianello - 2° stralcio</t>
  </si>
  <si>
    <t>Servizio Tecnico Bacini degli Affluenti del Po</t>
  </si>
  <si>
    <t>METRI CUBI DA ESTRARRE Del. G. 282699</t>
  </si>
  <si>
    <t>IMPORTO FINANZIAMENTO ORIGINALE IN LIRE</t>
  </si>
  <si>
    <t>IMPORTO FINANZIAMENTO ORIGINALE IN EURO</t>
  </si>
  <si>
    <t>IMPORTO MODIFICATO SI/NO</t>
  </si>
  <si>
    <t>Totale importo finanziamento</t>
  </si>
  <si>
    <r>
      <t>8ER1001</t>
    </r>
    <r>
      <rPr>
        <sz val="10"/>
        <color indexed="17"/>
        <rFont val="Arial"/>
        <family val="2"/>
      </rPr>
      <t xml:space="preserve"> (ex 8ER1003)</t>
    </r>
  </si>
  <si>
    <r>
      <t>8ER1001</t>
    </r>
    <r>
      <rPr>
        <sz val="10"/>
        <color indexed="17"/>
        <rFont val="Arial"/>
        <family val="2"/>
      </rPr>
      <t xml:space="preserve"> (ex 8ER1006)</t>
    </r>
  </si>
  <si>
    <t>IMPORTO FINANZIAMENTO Euro Del.G.450/21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</si>
</sst>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[$€-2]\ * #,##0.00_-;\-[$€-2]\ * #,##0.00_-;_-[$€-2]\ * &quot;-&quot;??_-"/>
  </numFmts>
  <fonts count="62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color indexed="53"/>
      <name val="Arial"/>
      <family val="2"/>
    </font>
    <font>
      <b/>
      <sz val="7"/>
      <color indexed="16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4"/>
      <color indexed="12"/>
      <name val="Arial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7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5" fontId="13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 wrapText="1"/>
    </xf>
    <xf numFmtId="3" fontId="1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 wrapText="1"/>
    </xf>
    <xf numFmtId="3" fontId="15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top" wrapText="1"/>
    </xf>
    <xf numFmtId="4" fontId="17" fillId="0" borderId="0" xfId="0" applyNumberFormat="1" applyFont="1" applyBorder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vertical="top" wrapText="1"/>
    </xf>
    <xf numFmtId="4" fontId="19" fillId="0" borderId="0" xfId="0" applyNumberFormat="1" applyFont="1" applyBorder="1" applyAlignment="1">
      <alignment vertical="top" wrapText="1"/>
    </xf>
    <xf numFmtId="3" fontId="18" fillId="0" borderId="0" xfId="45" applyNumberFormat="1" applyFont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top" wrapText="1"/>
    </xf>
    <xf numFmtId="4" fontId="13" fillId="33" borderId="0" xfId="0" applyNumberFormat="1" applyFont="1" applyFill="1" applyAlignment="1">
      <alignment vertical="top" wrapText="1"/>
    </xf>
    <xf numFmtId="3" fontId="0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Alignment="1">
      <alignment vertical="top" wrapText="1"/>
    </xf>
    <xf numFmtId="4" fontId="6" fillId="33" borderId="0" xfId="0" applyNumberFormat="1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top" wrapText="1"/>
    </xf>
    <xf numFmtId="3" fontId="0" fillId="33" borderId="0" xfId="0" applyNumberFormat="1" applyFill="1" applyAlignment="1">
      <alignment/>
    </xf>
    <xf numFmtId="4" fontId="9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vertical="top" wrapText="1"/>
    </xf>
    <xf numFmtId="3" fontId="18" fillId="0" borderId="0" xfId="45" applyNumberFormat="1" applyFont="1" applyFill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4" fontId="12" fillId="33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43" fontId="11" fillId="0" borderId="0" xfId="44" applyFont="1" applyFill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5" fontId="25" fillId="0" borderId="0" xfId="42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" fillId="0" borderId="13" xfId="0" applyFont="1" applyBorder="1" applyAlignment="1">
      <alignment/>
    </xf>
    <xf numFmtId="3" fontId="26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25" sqref="U25"/>
    </sheetView>
  </sheetViews>
  <sheetFormatPr defaultColWidth="9.140625" defaultRowHeight="12" outlineLevelRow="1" outlineLevelCol="1"/>
  <cols>
    <col min="1" max="1" width="10.7109375" style="0" customWidth="1"/>
    <col min="2" max="2" width="5.57421875" style="4" bestFit="1" customWidth="1"/>
    <col min="3" max="3" width="50.57421875" style="0" customWidth="1"/>
    <col min="4" max="4" width="5.57421875" style="4" customWidth="1"/>
    <col min="5" max="5" width="12.140625" style="4" customWidth="1"/>
    <col min="6" max="6" width="15.8515625" style="5" hidden="1" customWidth="1" outlineLevel="1"/>
    <col min="7" max="11" width="13.57421875" style="6" hidden="1" customWidth="1" outlineLevel="1"/>
    <col min="12" max="15" width="14.57421875" style="15" hidden="1" customWidth="1" outlineLevel="1"/>
    <col min="16" max="16" width="15.7109375" style="22" customWidth="1" collapsed="1"/>
    <col min="17" max="18" width="14.421875" style="6" hidden="1" customWidth="1" outlineLevel="1"/>
    <col min="19" max="19" width="14.421875" style="6" customWidth="1" collapsed="1"/>
    <col min="20" max="20" width="15.421875" style="0" hidden="1" customWidth="1" outlineLevel="1"/>
    <col min="21" max="21" width="17.8515625" style="0" hidden="1" customWidth="1" outlineLevel="1"/>
    <col min="22" max="22" width="13.421875" style="0" hidden="1" customWidth="1" outlineLevel="1"/>
    <col min="23" max="23" width="9.140625" style="0" customWidth="1" collapsed="1"/>
  </cols>
  <sheetData>
    <row r="1" spans="1:22" s="1" customFormat="1" ht="36">
      <c r="A1" s="7" t="s">
        <v>1</v>
      </c>
      <c r="B1" s="8" t="s">
        <v>4</v>
      </c>
      <c r="C1" s="9" t="s">
        <v>0</v>
      </c>
      <c r="D1" s="10" t="s">
        <v>2</v>
      </c>
      <c r="E1" s="10" t="s">
        <v>5</v>
      </c>
      <c r="F1" s="11" t="s">
        <v>130</v>
      </c>
      <c r="G1" s="12" t="s">
        <v>131</v>
      </c>
      <c r="H1" s="11" t="s">
        <v>134</v>
      </c>
      <c r="I1" s="12" t="s">
        <v>135</v>
      </c>
      <c r="J1" s="11" t="s">
        <v>132</v>
      </c>
      <c r="K1" s="12" t="s">
        <v>133</v>
      </c>
      <c r="L1" s="12" t="s">
        <v>11</v>
      </c>
      <c r="M1" s="12" t="s">
        <v>184</v>
      </c>
      <c r="N1" s="12" t="s">
        <v>186</v>
      </c>
      <c r="O1" s="12" t="s">
        <v>197</v>
      </c>
      <c r="P1" s="20" t="s">
        <v>6</v>
      </c>
      <c r="Q1" s="38" t="s">
        <v>127</v>
      </c>
      <c r="R1" s="38" t="s">
        <v>190</v>
      </c>
      <c r="S1" s="42" t="s">
        <v>128</v>
      </c>
      <c r="T1" s="68" t="s">
        <v>191</v>
      </c>
      <c r="U1" s="69" t="s">
        <v>192</v>
      </c>
      <c r="V1" s="70" t="s">
        <v>193</v>
      </c>
    </row>
    <row r="2" spans="1:22" s="27" customFormat="1" ht="18">
      <c r="A2" s="28"/>
      <c r="B2" s="29"/>
      <c r="C2" s="30" t="s">
        <v>12</v>
      </c>
      <c r="D2" s="16"/>
      <c r="E2" s="16"/>
      <c r="F2" s="17"/>
      <c r="G2" s="19"/>
      <c r="H2" s="19"/>
      <c r="I2" s="19"/>
      <c r="J2" s="19"/>
      <c r="K2" s="19"/>
      <c r="L2" s="19"/>
      <c r="M2" s="19"/>
      <c r="N2" s="19"/>
      <c r="O2" s="19"/>
      <c r="P2" s="31"/>
      <c r="Q2" s="19"/>
      <c r="R2" s="19"/>
      <c r="S2" s="31"/>
      <c r="T2" s="2"/>
      <c r="U2" s="71"/>
      <c r="V2" s="72"/>
    </row>
    <row r="3" spans="1:22" s="25" customFormat="1" ht="54" customHeight="1">
      <c r="A3" s="13" t="s">
        <v>13</v>
      </c>
      <c r="B3" s="14" t="s">
        <v>3</v>
      </c>
      <c r="C3" s="23" t="s">
        <v>29</v>
      </c>
      <c r="D3" s="24" t="s">
        <v>9</v>
      </c>
      <c r="E3" s="26" t="s">
        <v>189</v>
      </c>
      <c r="F3" s="2">
        <v>893000000</v>
      </c>
      <c r="G3" s="3">
        <v>461196.0108869114</v>
      </c>
      <c r="H3" s="3"/>
      <c r="I3" s="3"/>
      <c r="J3" s="3"/>
      <c r="K3" s="3"/>
      <c r="L3" s="3">
        <v>461196.01</v>
      </c>
      <c r="M3" s="3"/>
      <c r="N3" s="3"/>
      <c r="O3" s="3">
        <v>427713.16</v>
      </c>
      <c r="P3" s="21">
        <f>O3</f>
        <v>427713.16</v>
      </c>
      <c r="Q3" s="39"/>
      <c r="R3" s="39"/>
      <c r="S3" s="39"/>
      <c r="T3" s="2">
        <f>F3</f>
        <v>893000000</v>
      </c>
      <c r="U3" s="71">
        <f>T3/1936.27</f>
        <v>461196.0108869114</v>
      </c>
      <c r="V3" s="72" t="str">
        <f>IF(P3=U3,"NO","SI")</f>
        <v>SI</v>
      </c>
    </row>
    <row r="4" spans="1:22" s="18" customFormat="1" ht="63.75">
      <c r="A4" s="36" t="s">
        <v>14</v>
      </c>
      <c r="B4" s="14" t="s">
        <v>3</v>
      </c>
      <c r="C4" s="37" t="s">
        <v>30</v>
      </c>
      <c r="D4" s="32" t="s">
        <v>7</v>
      </c>
      <c r="E4" s="26" t="s">
        <v>189</v>
      </c>
      <c r="F4" s="34">
        <v>700000000</v>
      </c>
      <c r="G4" s="35">
        <v>361519.82936264056</v>
      </c>
      <c r="H4" s="35"/>
      <c r="I4" s="35"/>
      <c r="J4" s="35"/>
      <c r="K4" s="35"/>
      <c r="L4" s="3">
        <v>350145.04</v>
      </c>
      <c r="M4" s="3"/>
      <c r="N4" s="3"/>
      <c r="O4" s="3">
        <v>350108.75</v>
      </c>
      <c r="P4" s="21">
        <f aca="true" t="shared" si="0" ref="P4:P26">O4</f>
        <v>350108.75</v>
      </c>
      <c r="Q4" s="39"/>
      <c r="R4" s="39"/>
      <c r="S4" s="39"/>
      <c r="T4" s="2">
        <f aca="true" t="shared" si="1" ref="T4:T67">F4</f>
        <v>700000000</v>
      </c>
      <c r="U4" s="71">
        <f aca="true" t="shared" si="2" ref="U4:U67">T4/1936.27</f>
        <v>361519.82936264056</v>
      </c>
      <c r="V4" s="72" t="str">
        <f aca="true" t="shared" si="3" ref="V4:V18">IF(P4=U4,"NO","SI")</f>
        <v>SI</v>
      </c>
    </row>
    <row r="5" spans="1:22" s="18" customFormat="1" ht="63.75">
      <c r="A5" s="36" t="s">
        <v>15</v>
      </c>
      <c r="B5" s="14" t="s">
        <v>3</v>
      </c>
      <c r="C5" s="37" t="s">
        <v>157</v>
      </c>
      <c r="D5" s="32" t="s">
        <v>7</v>
      </c>
      <c r="E5" s="26" t="s">
        <v>189</v>
      </c>
      <c r="F5" s="34">
        <v>300000000</v>
      </c>
      <c r="G5" s="35">
        <v>154937.06972684595</v>
      </c>
      <c r="H5" s="35"/>
      <c r="I5" s="35"/>
      <c r="J5" s="35"/>
      <c r="K5" s="35"/>
      <c r="L5" s="3">
        <v>122911.02</v>
      </c>
      <c r="M5" s="3"/>
      <c r="N5" s="3"/>
      <c r="O5" s="3">
        <v>122886.74</v>
      </c>
      <c r="P5" s="21">
        <f t="shared" si="0"/>
        <v>122886.74</v>
      </c>
      <c r="Q5" s="19"/>
      <c r="R5" s="19"/>
      <c r="S5" s="31"/>
      <c r="T5" s="2">
        <f t="shared" si="1"/>
        <v>300000000</v>
      </c>
      <c r="U5" s="71">
        <f t="shared" si="2"/>
        <v>154937.06972684595</v>
      </c>
      <c r="V5" s="72" t="str">
        <f t="shared" si="3"/>
        <v>SI</v>
      </c>
    </row>
    <row r="6" spans="1:22" s="18" customFormat="1" ht="63.75">
      <c r="A6" s="36" t="s">
        <v>16</v>
      </c>
      <c r="B6" s="14" t="s">
        <v>3</v>
      </c>
      <c r="C6" s="37" t="s">
        <v>31</v>
      </c>
      <c r="D6" s="32" t="s">
        <v>8</v>
      </c>
      <c r="E6" s="26" t="s">
        <v>189</v>
      </c>
      <c r="F6" s="34">
        <v>600000000</v>
      </c>
      <c r="G6" s="35">
        <v>309874.1394536919</v>
      </c>
      <c r="H6" s="35"/>
      <c r="I6" s="35"/>
      <c r="J6" s="35"/>
      <c r="K6" s="35"/>
      <c r="L6" s="3">
        <v>292338.96</v>
      </c>
      <c r="M6" s="3"/>
      <c r="N6" s="3"/>
      <c r="O6" s="3">
        <v>287621.24</v>
      </c>
      <c r="P6" s="21">
        <f t="shared" si="0"/>
        <v>287621.24</v>
      </c>
      <c r="Q6" s="39"/>
      <c r="R6" s="39"/>
      <c r="S6" s="39"/>
      <c r="T6" s="2">
        <f t="shared" si="1"/>
        <v>600000000</v>
      </c>
      <c r="U6" s="71">
        <f t="shared" si="2"/>
        <v>309874.1394536919</v>
      </c>
      <c r="V6" s="72" t="str">
        <f t="shared" si="3"/>
        <v>SI</v>
      </c>
    </row>
    <row r="7" spans="1:22" s="27" customFormat="1" ht="63.75">
      <c r="A7" s="36" t="s">
        <v>17</v>
      </c>
      <c r="B7" s="14" t="s">
        <v>3</v>
      </c>
      <c r="C7" s="37" t="s">
        <v>32</v>
      </c>
      <c r="D7" s="32" t="s">
        <v>8</v>
      </c>
      <c r="E7" s="26" t="s">
        <v>189</v>
      </c>
      <c r="F7" s="34">
        <v>1000000000</v>
      </c>
      <c r="G7" s="35">
        <v>516456.8990894865</v>
      </c>
      <c r="H7" s="35"/>
      <c r="I7" s="35"/>
      <c r="J7" s="35"/>
      <c r="K7" s="35"/>
      <c r="L7" s="3">
        <v>512913.13</v>
      </c>
      <c r="M7" s="3"/>
      <c r="N7" s="3"/>
      <c r="O7" s="3">
        <v>512456.6</v>
      </c>
      <c r="P7" s="21">
        <f t="shared" si="0"/>
        <v>512456.6</v>
      </c>
      <c r="Q7" s="39"/>
      <c r="R7" s="39"/>
      <c r="S7" s="39"/>
      <c r="T7" s="2">
        <f t="shared" si="1"/>
        <v>1000000000</v>
      </c>
      <c r="U7" s="71">
        <f t="shared" si="2"/>
        <v>516456.8990894865</v>
      </c>
      <c r="V7" s="72" t="str">
        <f t="shared" si="3"/>
        <v>SI</v>
      </c>
    </row>
    <row r="8" spans="1:22" ht="63.75">
      <c r="A8" s="36" t="s">
        <v>18</v>
      </c>
      <c r="B8" s="14" t="s">
        <v>3</v>
      </c>
      <c r="C8" s="37" t="s">
        <v>33</v>
      </c>
      <c r="D8" s="32" t="s">
        <v>10</v>
      </c>
      <c r="E8" s="26" t="s">
        <v>189</v>
      </c>
      <c r="F8" s="34">
        <v>450000000</v>
      </c>
      <c r="G8" s="35">
        <v>232405.60459026892</v>
      </c>
      <c r="H8" s="35"/>
      <c r="I8" s="35"/>
      <c r="J8" s="35"/>
      <c r="K8" s="35"/>
      <c r="L8" s="3">
        <v>228955.66</v>
      </c>
      <c r="M8" s="3"/>
      <c r="N8" s="3"/>
      <c r="O8" s="3">
        <v>228955.66</v>
      </c>
      <c r="P8" s="21">
        <f t="shared" si="0"/>
        <v>228955.66</v>
      </c>
      <c r="Q8" s="39"/>
      <c r="R8" s="39"/>
      <c r="S8" s="39"/>
      <c r="T8" s="2">
        <f t="shared" si="1"/>
        <v>450000000</v>
      </c>
      <c r="U8" s="71">
        <f t="shared" si="2"/>
        <v>232405.60459026892</v>
      </c>
      <c r="V8" s="72" t="str">
        <f t="shared" si="3"/>
        <v>SI</v>
      </c>
    </row>
    <row r="9" spans="1:22" ht="63.75">
      <c r="A9" s="13" t="s">
        <v>19</v>
      </c>
      <c r="B9" s="14" t="s">
        <v>3</v>
      </c>
      <c r="C9" s="23" t="s">
        <v>34</v>
      </c>
      <c r="D9" s="24" t="s">
        <v>10</v>
      </c>
      <c r="E9" s="26" t="s">
        <v>189</v>
      </c>
      <c r="F9" s="2">
        <v>350000000</v>
      </c>
      <c r="G9" s="3">
        <v>180759.91468132028</v>
      </c>
      <c r="H9" s="3"/>
      <c r="I9" s="3"/>
      <c r="J9" s="3"/>
      <c r="K9" s="3"/>
      <c r="L9" s="3">
        <v>176737.86</v>
      </c>
      <c r="M9" s="3"/>
      <c r="N9" s="3"/>
      <c r="O9" s="3">
        <v>168180.88</v>
      </c>
      <c r="P9" s="21">
        <f t="shared" si="0"/>
        <v>168180.88</v>
      </c>
      <c r="Q9" s="39"/>
      <c r="R9" s="39"/>
      <c r="S9" s="39"/>
      <c r="T9" s="2">
        <f t="shared" si="1"/>
        <v>350000000</v>
      </c>
      <c r="U9" s="71">
        <f t="shared" si="2"/>
        <v>180759.91468132028</v>
      </c>
      <c r="V9" s="72" t="str">
        <f t="shared" si="3"/>
        <v>SI</v>
      </c>
    </row>
    <row r="10" spans="1:22" ht="63.75">
      <c r="A10" s="13" t="s">
        <v>20</v>
      </c>
      <c r="B10" s="14" t="s">
        <v>3</v>
      </c>
      <c r="C10" s="23" t="s">
        <v>158</v>
      </c>
      <c r="D10" s="24" t="s">
        <v>10</v>
      </c>
      <c r="E10" s="26" t="s">
        <v>189</v>
      </c>
      <c r="F10" s="2">
        <v>400000000</v>
      </c>
      <c r="G10" s="3">
        <v>206582.7596357946</v>
      </c>
      <c r="H10" s="3"/>
      <c r="I10" s="3"/>
      <c r="J10" s="3"/>
      <c r="K10" s="3"/>
      <c r="L10" s="3">
        <v>204205.37</v>
      </c>
      <c r="M10" s="3"/>
      <c r="N10" s="3"/>
      <c r="O10" s="3">
        <v>204205.37</v>
      </c>
      <c r="P10" s="21">
        <f t="shared" si="0"/>
        <v>204205.37</v>
      </c>
      <c r="Q10" s="39"/>
      <c r="R10" s="39"/>
      <c r="S10" s="39"/>
      <c r="T10" s="2">
        <f t="shared" si="1"/>
        <v>400000000</v>
      </c>
      <c r="U10" s="71">
        <f t="shared" si="2"/>
        <v>206582.7596357946</v>
      </c>
      <c r="V10" s="72" t="str">
        <f t="shared" si="3"/>
        <v>SI</v>
      </c>
    </row>
    <row r="11" spans="1:22" ht="63.75">
      <c r="A11" s="13" t="s">
        <v>21</v>
      </c>
      <c r="B11" s="14" t="s">
        <v>3</v>
      </c>
      <c r="C11" s="23" t="s">
        <v>35</v>
      </c>
      <c r="D11" s="24" t="s">
        <v>9</v>
      </c>
      <c r="E11" s="26" t="s">
        <v>189</v>
      </c>
      <c r="F11" s="2">
        <v>1000000000</v>
      </c>
      <c r="G11" s="3">
        <v>516456.8990894865</v>
      </c>
      <c r="H11" s="3"/>
      <c r="I11" s="3"/>
      <c r="J11" s="3"/>
      <c r="K11" s="3"/>
      <c r="L11" s="3">
        <v>516456.9</v>
      </c>
      <c r="M11" s="3"/>
      <c r="N11" s="3"/>
      <c r="O11" s="3">
        <v>514110.05</v>
      </c>
      <c r="P11" s="21">
        <f t="shared" si="0"/>
        <v>514110.05</v>
      </c>
      <c r="Q11" s="39"/>
      <c r="R11" s="39"/>
      <c r="S11" s="39"/>
      <c r="T11" s="2">
        <f t="shared" si="1"/>
        <v>1000000000</v>
      </c>
      <c r="U11" s="71">
        <f t="shared" si="2"/>
        <v>516456.8990894865</v>
      </c>
      <c r="V11" s="72" t="str">
        <f t="shared" si="3"/>
        <v>SI</v>
      </c>
    </row>
    <row r="12" spans="1:22" ht="63.75">
      <c r="A12" s="13" t="s">
        <v>22</v>
      </c>
      <c r="B12" s="14" t="s">
        <v>3</v>
      </c>
      <c r="C12" s="23" t="s">
        <v>36</v>
      </c>
      <c r="D12" s="24" t="s">
        <v>7</v>
      </c>
      <c r="E12" s="26" t="s">
        <v>189</v>
      </c>
      <c r="F12" s="2">
        <v>600000000</v>
      </c>
      <c r="G12" s="3">
        <v>309874.1394536919</v>
      </c>
      <c r="H12" s="3"/>
      <c r="I12" s="3"/>
      <c r="J12" s="3"/>
      <c r="K12" s="3"/>
      <c r="L12" s="3">
        <v>297610.01</v>
      </c>
      <c r="M12" s="3"/>
      <c r="N12" s="3"/>
      <c r="O12" s="3">
        <v>297610.35</v>
      </c>
      <c r="P12" s="21">
        <f t="shared" si="0"/>
        <v>297610.35</v>
      </c>
      <c r="Q12" s="19"/>
      <c r="R12" s="19"/>
      <c r="S12" s="31"/>
      <c r="T12" s="2">
        <f t="shared" si="1"/>
        <v>600000000</v>
      </c>
      <c r="U12" s="71">
        <f t="shared" si="2"/>
        <v>309874.1394536919</v>
      </c>
      <c r="V12" s="72" t="str">
        <f t="shared" si="3"/>
        <v>SI</v>
      </c>
    </row>
    <row r="13" spans="1:22" ht="63.75">
      <c r="A13" s="13" t="s">
        <v>23</v>
      </c>
      <c r="B13" s="14" t="s">
        <v>3</v>
      </c>
      <c r="C13" s="23" t="s">
        <v>37</v>
      </c>
      <c r="D13" s="24" t="s">
        <v>7</v>
      </c>
      <c r="E13" s="26" t="s">
        <v>189</v>
      </c>
      <c r="F13" s="2">
        <v>300000000</v>
      </c>
      <c r="G13" s="3">
        <v>154937.06972684595</v>
      </c>
      <c r="H13" s="3"/>
      <c r="I13" s="3"/>
      <c r="J13" s="3"/>
      <c r="K13" s="3"/>
      <c r="L13" s="3">
        <v>112307.22</v>
      </c>
      <c r="M13" s="3"/>
      <c r="N13" s="3"/>
      <c r="O13" s="3">
        <v>112307.22</v>
      </c>
      <c r="P13" s="21">
        <f t="shared" si="0"/>
        <v>112307.22</v>
      </c>
      <c r="Q13" s="39"/>
      <c r="R13" s="39"/>
      <c r="S13" s="39"/>
      <c r="T13" s="2">
        <f t="shared" si="1"/>
        <v>300000000</v>
      </c>
      <c r="U13" s="71">
        <f t="shared" si="2"/>
        <v>154937.06972684595</v>
      </c>
      <c r="V13" s="72" t="str">
        <f t="shared" si="3"/>
        <v>SI</v>
      </c>
    </row>
    <row r="14" spans="1:22" ht="63.75">
      <c r="A14" s="13" t="s">
        <v>24</v>
      </c>
      <c r="B14" s="14" t="s">
        <v>3</v>
      </c>
      <c r="C14" s="23" t="s">
        <v>38</v>
      </c>
      <c r="D14" s="24" t="s">
        <v>7</v>
      </c>
      <c r="E14" s="26" t="s">
        <v>189</v>
      </c>
      <c r="F14" s="2">
        <v>350000000</v>
      </c>
      <c r="G14" s="3">
        <v>180759.91468132028</v>
      </c>
      <c r="H14" s="3"/>
      <c r="I14" s="3"/>
      <c r="J14" s="3"/>
      <c r="K14" s="3"/>
      <c r="L14" s="3">
        <v>161983.94</v>
      </c>
      <c r="M14" s="3"/>
      <c r="N14" s="3"/>
      <c r="O14" s="3">
        <v>161983.94</v>
      </c>
      <c r="P14" s="21">
        <f t="shared" si="0"/>
        <v>161983.94</v>
      </c>
      <c r="Q14" s="39"/>
      <c r="R14" s="39"/>
      <c r="S14" s="39"/>
      <c r="T14" s="2">
        <f t="shared" si="1"/>
        <v>350000000</v>
      </c>
      <c r="U14" s="71">
        <f t="shared" si="2"/>
        <v>180759.91468132028</v>
      </c>
      <c r="V14" s="72" t="str">
        <f t="shared" si="3"/>
        <v>SI</v>
      </c>
    </row>
    <row r="15" spans="1:22" ht="63.75">
      <c r="A15" s="13" t="s">
        <v>25</v>
      </c>
      <c r="B15" s="14" t="s">
        <v>3</v>
      </c>
      <c r="C15" s="23" t="s">
        <v>39</v>
      </c>
      <c r="D15" s="24" t="s">
        <v>7</v>
      </c>
      <c r="E15" s="26" t="s">
        <v>189</v>
      </c>
      <c r="F15" s="2">
        <v>500000000</v>
      </c>
      <c r="G15" s="3">
        <v>258228.44954474326</v>
      </c>
      <c r="H15" s="3"/>
      <c r="I15" s="3"/>
      <c r="J15" s="3"/>
      <c r="K15" s="3"/>
      <c r="L15" s="3">
        <v>182374.92</v>
      </c>
      <c r="M15" s="3"/>
      <c r="N15" s="3"/>
      <c r="O15" s="3">
        <v>182374.92</v>
      </c>
      <c r="P15" s="21">
        <f t="shared" si="0"/>
        <v>182374.92</v>
      </c>
      <c r="Q15" s="46"/>
      <c r="R15" s="46"/>
      <c r="S15" s="46"/>
      <c r="T15" s="2">
        <f t="shared" si="1"/>
        <v>500000000</v>
      </c>
      <c r="U15" s="71">
        <f t="shared" si="2"/>
        <v>258228.44954474326</v>
      </c>
      <c r="V15" s="72" t="str">
        <f t="shared" si="3"/>
        <v>SI</v>
      </c>
    </row>
    <row r="16" spans="1:22" ht="63.75">
      <c r="A16" s="13" t="s">
        <v>26</v>
      </c>
      <c r="B16" s="14" t="s">
        <v>3</v>
      </c>
      <c r="C16" s="23" t="s">
        <v>159</v>
      </c>
      <c r="D16" s="24" t="s">
        <v>8</v>
      </c>
      <c r="E16" s="26" t="s">
        <v>189</v>
      </c>
      <c r="F16" s="2">
        <v>1000000000</v>
      </c>
      <c r="G16" s="3">
        <v>516456.8990894865</v>
      </c>
      <c r="H16" s="3"/>
      <c r="I16" s="3"/>
      <c r="J16" s="3"/>
      <c r="K16" s="3"/>
      <c r="L16" s="3">
        <v>445202.9</v>
      </c>
      <c r="M16" s="3"/>
      <c r="N16" s="3"/>
      <c r="O16" s="3">
        <v>434952.6</v>
      </c>
      <c r="P16" s="21">
        <f t="shared" si="0"/>
        <v>434952.6</v>
      </c>
      <c r="Q16" s="39"/>
      <c r="R16" s="39"/>
      <c r="S16" s="39"/>
      <c r="T16" s="2">
        <f t="shared" si="1"/>
        <v>1000000000</v>
      </c>
      <c r="U16" s="71">
        <f t="shared" si="2"/>
        <v>516456.8990894865</v>
      </c>
      <c r="V16" s="72" t="str">
        <f t="shared" si="3"/>
        <v>SI</v>
      </c>
    </row>
    <row r="17" spans="1:22" ht="63.75">
      <c r="A17" s="13" t="s">
        <v>27</v>
      </c>
      <c r="B17" s="14" t="s">
        <v>3</v>
      </c>
      <c r="C17" s="23" t="s">
        <v>160</v>
      </c>
      <c r="D17" s="24" t="s">
        <v>10</v>
      </c>
      <c r="E17" s="26" t="s">
        <v>189</v>
      </c>
      <c r="F17" s="2">
        <v>900000000</v>
      </c>
      <c r="G17" s="3">
        <v>464811.20918053784</v>
      </c>
      <c r="H17" s="3"/>
      <c r="I17" s="3"/>
      <c r="J17" s="3"/>
      <c r="K17" s="3"/>
      <c r="L17" s="3">
        <v>380559.93</v>
      </c>
      <c r="M17" s="3"/>
      <c r="N17" s="3"/>
      <c r="O17" s="3">
        <v>373967.27</v>
      </c>
      <c r="P17" s="21">
        <f t="shared" si="0"/>
        <v>373967.27</v>
      </c>
      <c r="Q17" s="39"/>
      <c r="R17" s="39"/>
      <c r="S17" s="39"/>
      <c r="T17" s="2">
        <f t="shared" si="1"/>
        <v>900000000</v>
      </c>
      <c r="U17" s="71">
        <f t="shared" si="2"/>
        <v>464811.20918053784</v>
      </c>
      <c r="V17" s="72" t="str">
        <f t="shared" si="3"/>
        <v>SI</v>
      </c>
    </row>
    <row r="18" spans="1:22" ht="63.75">
      <c r="A18" s="13" t="s">
        <v>28</v>
      </c>
      <c r="B18" s="14" t="s">
        <v>3</v>
      </c>
      <c r="C18" s="23" t="s">
        <v>161</v>
      </c>
      <c r="D18" s="24" t="s">
        <v>10</v>
      </c>
      <c r="E18" s="26" t="s">
        <v>189</v>
      </c>
      <c r="F18" s="2">
        <v>340000000</v>
      </c>
      <c r="G18" s="3">
        <v>175595.3456904254</v>
      </c>
      <c r="H18" s="3"/>
      <c r="I18" s="3"/>
      <c r="J18" s="3"/>
      <c r="K18" s="3"/>
      <c r="L18" s="3">
        <v>175595.35</v>
      </c>
      <c r="M18" s="3"/>
      <c r="N18" s="3"/>
      <c r="O18" s="3">
        <v>171788.11</v>
      </c>
      <c r="P18" s="21">
        <f t="shared" si="0"/>
        <v>171788.11</v>
      </c>
      <c r="Q18" s="39"/>
      <c r="R18" s="39"/>
      <c r="S18" s="39"/>
      <c r="T18" s="2">
        <f t="shared" si="1"/>
        <v>340000000</v>
      </c>
      <c r="U18" s="71">
        <f t="shared" si="2"/>
        <v>175595.3456904254</v>
      </c>
      <c r="V18" s="72" t="str">
        <f t="shared" si="3"/>
        <v>SI</v>
      </c>
    </row>
    <row r="19" spans="1:22" ht="18">
      <c r="A19" s="13"/>
      <c r="B19" s="14"/>
      <c r="C19" s="61" t="s">
        <v>144</v>
      </c>
      <c r="D19" s="24"/>
      <c r="E19" s="26"/>
      <c r="F19" s="2"/>
      <c r="G19" s="3"/>
      <c r="H19" s="3"/>
      <c r="I19" s="3"/>
      <c r="J19" s="3"/>
      <c r="K19" s="3"/>
      <c r="L19" s="3"/>
      <c r="M19" s="3"/>
      <c r="N19" s="3"/>
      <c r="O19" s="3"/>
      <c r="P19" s="21"/>
      <c r="Q19" s="39"/>
      <c r="R19" s="39"/>
      <c r="S19" s="39"/>
      <c r="T19" s="2"/>
      <c r="U19" s="71"/>
      <c r="V19" s="72"/>
    </row>
    <row r="20" spans="1:22" s="27" customFormat="1" ht="63.75">
      <c r="A20" s="36" t="s">
        <v>136</v>
      </c>
      <c r="B20" s="58" t="s">
        <v>3</v>
      </c>
      <c r="C20" s="37" t="s">
        <v>150</v>
      </c>
      <c r="D20" s="32" t="s">
        <v>10</v>
      </c>
      <c r="E20" s="33" t="s">
        <v>189</v>
      </c>
      <c r="F20" s="34">
        <v>700000000</v>
      </c>
      <c r="G20" s="35">
        <v>361519.82936264056</v>
      </c>
      <c r="H20" s="15"/>
      <c r="I20" s="15"/>
      <c r="J20" s="15"/>
      <c r="K20" s="15"/>
      <c r="L20" s="35">
        <v>361519.83</v>
      </c>
      <c r="M20" s="35"/>
      <c r="N20" s="35"/>
      <c r="O20" s="35">
        <v>361088.96</v>
      </c>
      <c r="P20" s="21">
        <f t="shared" si="0"/>
        <v>361088.96</v>
      </c>
      <c r="Q20" s="59"/>
      <c r="R20" s="59"/>
      <c r="S20" s="60"/>
      <c r="T20" s="2">
        <f t="shared" si="1"/>
        <v>700000000</v>
      </c>
      <c r="U20" s="71">
        <f t="shared" si="2"/>
        <v>361519.82936264056</v>
      </c>
      <c r="V20" s="72" t="str">
        <f aca="true" t="shared" si="4" ref="V20:V79">IF(P20=U20,"NO","SI")</f>
        <v>SI</v>
      </c>
    </row>
    <row r="21" spans="1:22" ht="63.75">
      <c r="A21" s="13" t="s">
        <v>195</v>
      </c>
      <c r="B21" s="14" t="s">
        <v>3</v>
      </c>
      <c r="C21" s="23" t="s">
        <v>180</v>
      </c>
      <c r="D21" s="24" t="s">
        <v>9</v>
      </c>
      <c r="E21" s="26" t="s">
        <v>189</v>
      </c>
      <c r="F21" s="2">
        <v>400000000</v>
      </c>
      <c r="G21" s="3">
        <f aca="true" t="shared" si="5" ref="G21:G26">F21/1936.27</f>
        <v>206582.7596357946</v>
      </c>
      <c r="L21" s="35">
        <v>206582.76</v>
      </c>
      <c r="M21" s="35"/>
      <c r="N21" s="35"/>
      <c r="O21" s="35">
        <v>206582.76</v>
      </c>
      <c r="P21" s="21">
        <f t="shared" si="0"/>
        <v>206582.76</v>
      </c>
      <c r="Q21" s="41"/>
      <c r="R21" s="41"/>
      <c r="S21" s="45"/>
      <c r="T21" s="2">
        <f t="shared" si="1"/>
        <v>400000000</v>
      </c>
      <c r="U21" s="71">
        <f t="shared" si="2"/>
        <v>206582.7596357946</v>
      </c>
      <c r="V21" s="72" t="str">
        <f t="shared" si="4"/>
        <v>SI</v>
      </c>
    </row>
    <row r="22" spans="1:22" ht="63.75">
      <c r="A22" s="13" t="s">
        <v>137</v>
      </c>
      <c r="B22" s="14" t="s">
        <v>3</v>
      </c>
      <c r="C22" s="23" t="s">
        <v>145</v>
      </c>
      <c r="D22" s="24" t="s">
        <v>9</v>
      </c>
      <c r="E22" s="26" t="s">
        <v>189</v>
      </c>
      <c r="F22" s="2">
        <v>300000000</v>
      </c>
      <c r="G22" s="3">
        <f t="shared" si="5"/>
        <v>154937.06972684595</v>
      </c>
      <c r="L22" s="3">
        <v>154937.07</v>
      </c>
      <c r="M22" s="3"/>
      <c r="N22" s="3"/>
      <c r="O22" s="35">
        <v>128845.66</v>
      </c>
      <c r="P22" s="21">
        <f t="shared" si="0"/>
        <v>128845.66</v>
      </c>
      <c r="Q22" s="41"/>
      <c r="R22" s="41"/>
      <c r="S22" s="45"/>
      <c r="T22" s="2">
        <f t="shared" si="1"/>
        <v>300000000</v>
      </c>
      <c r="U22" s="71">
        <f t="shared" si="2"/>
        <v>154937.06972684595</v>
      </c>
      <c r="V22" s="72" t="str">
        <f t="shared" si="4"/>
        <v>SI</v>
      </c>
    </row>
    <row r="23" spans="1:22" ht="63.75">
      <c r="A23" s="13" t="s">
        <v>138</v>
      </c>
      <c r="B23" s="14" t="s">
        <v>3</v>
      </c>
      <c r="C23" s="23" t="s">
        <v>162</v>
      </c>
      <c r="D23" s="24" t="s">
        <v>7</v>
      </c>
      <c r="E23" s="26" t="s">
        <v>189</v>
      </c>
      <c r="F23" s="2">
        <v>1310000000</v>
      </c>
      <c r="G23" s="3">
        <f t="shared" si="5"/>
        <v>676558.5378072273</v>
      </c>
      <c r="L23" s="3">
        <v>464513.92</v>
      </c>
      <c r="M23" s="3"/>
      <c r="N23" s="3"/>
      <c r="O23" s="35">
        <v>464513.36</v>
      </c>
      <c r="P23" s="21">
        <f t="shared" si="0"/>
        <v>464513.36</v>
      </c>
      <c r="Q23" s="41"/>
      <c r="R23" s="41"/>
      <c r="S23" s="45"/>
      <c r="T23" s="2">
        <f t="shared" si="1"/>
        <v>1310000000</v>
      </c>
      <c r="U23" s="71">
        <f t="shared" si="2"/>
        <v>676558.5378072273</v>
      </c>
      <c r="V23" s="72" t="str">
        <f t="shared" si="4"/>
        <v>SI</v>
      </c>
    </row>
    <row r="24" spans="1:22" ht="63.75">
      <c r="A24" s="13" t="s">
        <v>138</v>
      </c>
      <c r="B24" s="14" t="s">
        <v>139</v>
      </c>
      <c r="C24" s="23" t="s">
        <v>163</v>
      </c>
      <c r="D24" s="24" t="s">
        <v>7</v>
      </c>
      <c r="E24" s="26" t="s">
        <v>189</v>
      </c>
      <c r="F24" s="2"/>
      <c r="G24" s="3"/>
      <c r="L24" s="3">
        <v>212044.62</v>
      </c>
      <c r="M24" s="3"/>
      <c r="N24" s="3"/>
      <c r="O24" s="35">
        <v>211666.6</v>
      </c>
      <c r="P24" s="21">
        <f t="shared" si="0"/>
        <v>211666.6</v>
      </c>
      <c r="Q24" s="41"/>
      <c r="R24" s="41"/>
      <c r="S24" s="45"/>
      <c r="T24" s="2">
        <f t="shared" si="1"/>
        <v>0</v>
      </c>
      <c r="U24" s="71">
        <f>L24</f>
        <v>212044.62</v>
      </c>
      <c r="V24" s="72" t="str">
        <f t="shared" si="4"/>
        <v>SI</v>
      </c>
    </row>
    <row r="25" spans="1:22" ht="63.75">
      <c r="A25" s="36" t="s">
        <v>196</v>
      </c>
      <c r="B25" s="14" t="s">
        <v>3</v>
      </c>
      <c r="C25" s="23" t="s">
        <v>179</v>
      </c>
      <c r="D25" s="24" t="s">
        <v>7</v>
      </c>
      <c r="E25" s="26" t="s">
        <v>189</v>
      </c>
      <c r="F25" s="34">
        <v>900000000</v>
      </c>
      <c r="G25" s="35">
        <f t="shared" si="5"/>
        <v>464811.20918053784</v>
      </c>
      <c r="L25" s="35">
        <v>464811.21</v>
      </c>
      <c r="M25" s="35"/>
      <c r="N25" s="35"/>
      <c r="O25" s="35">
        <v>464811.21</v>
      </c>
      <c r="P25" s="21">
        <f t="shared" si="0"/>
        <v>464811.21</v>
      </c>
      <c r="Q25" s="41"/>
      <c r="R25" s="41"/>
      <c r="S25" s="45"/>
      <c r="T25" s="2">
        <f t="shared" si="1"/>
        <v>900000000</v>
      </c>
      <c r="U25" s="71">
        <f t="shared" si="2"/>
        <v>464811.20918053784</v>
      </c>
      <c r="V25" s="72" t="str">
        <f t="shared" si="4"/>
        <v>SI</v>
      </c>
    </row>
    <row r="26" spans="1:22" ht="63.75">
      <c r="A26" s="13" t="s">
        <v>140</v>
      </c>
      <c r="B26" s="14" t="s">
        <v>3</v>
      </c>
      <c r="C26" s="23" t="s">
        <v>146</v>
      </c>
      <c r="D26" s="24" t="s">
        <v>8</v>
      </c>
      <c r="E26" s="26" t="s">
        <v>189</v>
      </c>
      <c r="F26" s="2">
        <v>100000000</v>
      </c>
      <c r="G26" s="3">
        <f t="shared" si="5"/>
        <v>51645.68990894865</v>
      </c>
      <c r="L26" s="3">
        <v>51166.93</v>
      </c>
      <c r="M26" s="3"/>
      <c r="N26" s="3"/>
      <c r="O26" s="35">
        <v>48720.31</v>
      </c>
      <c r="P26" s="21">
        <f t="shared" si="0"/>
        <v>48720.31</v>
      </c>
      <c r="Q26" s="41"/>
      <c r="R26" s="41"/>
      <c r="S26" s="45"/>
      <c r="T26" s="2">
        <f t="shared" si="1"/>
        <v>100000000</v>
      </c>
      <c r="U26" s="71">
        <f t="shared" si="2"/>
        <v>51645.68990894865</v>
      </c>
      <c r="V26" s="72" t="str">
        <f t="shared" si="4"/>
        <v>SI</v>
      </c>
    </row>
    <row r="27" spans="1:22" s="27" customFormat="1" ht="18">
      <c r="A27" s="28"/>
      <c r="B27" s="29"/>
      <c r="C27" s="30" t="s">
        <v>40</v>
      </c>
      <c r="D27" s="16"/>
      <c r="E27" s="16"/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31"/>
      <c r="Q27" s="39"/>
      <c r="R27" s="39"/>
      <c r="S27" s="39"/>
      <c r="T27" s="2"/>
      <c r="U27" s="71"/>
      <c r="V27" s="72"/>
    </row>
    <row r="28" spans="1:22" ht="63.75">
      <c r="A28" s="13" t="s">
        <v>41</v>
      </c>
      <c r="B28" s="14" t="s">
        <v>3</v>
      </c>
      <c r="C28" s="23" t="s">
        <v>58</v>
      </c>
      <c r="D28" s="24" t="s">
        <v>9</v>
      </c>
      <c r="E28" s="26" t="s">
        <v>189</v>
      </c>
      <c r="F28" s="2">
        <v>600000000</v>
      </c>
      <c r="G28" s="3">
        <v>309874.1394536919</v>
      </c>
      <c r="H28" s="3"/>
      <c r="I28" s="3"/>
      <c r="J28" s="3"/>
      <c r="K28" s="3"/>
      <c r="L28" s="3">
        <v>309874.14</v>
      </c>
      <c r="M28" s="3"/>
      <c r="N28" s="3"/>
      <c r="O28" s="3">
        <v>288455.47</v>
      </c>
      <c r="P28" s="21">
        <f>O28</f>
        <v>288455.47</v>
      </c>
      <c r="Q28" s="39"/>
      <c r="R28" s="39"/>
      <c r="S28" s="39"/>
      <c r="T28" s="2">
        <f t="shared" si="1"/>
        <v>600000000</v>
      </c>
      <c r="U28" s="71">
        <f t="shared" si="2"/>
        <v>309874.1394536919</v>
      </c>
      <c r="V28" s="72" t="str">
        <f t="shared" si="4"/>
        <v>SI</v>
      </c>
    </row>
    <row r="29" spans="1:22" ht="63.75">
      <c r="A29" s="13" t="s">
        <v>42</v>
      </c>
      <c r="B29" s="14" t="s">
        <v>3</v>
      </c>
      <c r="C29" s="23" t="s">
        <v>59</v>
      </c>
      <c r="D29" s="24" t="s">
        <v>9</v>
      </c>
      <c r="E29" s="26" t="s">
        <v>189</v>
      </c>
      <c r="F29" s="2">
        <v>500000000</v>
      </c>
      <c r="G29" s="3">
        <v>258228.44954474326</v>
      </c>
      <c r="H29" s="3"/>
      <c r="I29" s="3"/>
      <c r="J29" s="3"/>
      <c r="K29" s="3"/>
      <c r="L29" s="3">
        <v>258228.44954474326</v>
      </c>
      <c r="M29" s="3"/>
      <c r="N29" s="3"/>
      <c r="O29" s="3">
        <v>206779.51</v>
      </c>
      <c r="P29" s="21">
        <f aca="true" t="shared" si="6" ref="P29:P52">O29</f>
        <v>206779.51</v>
      </c>
      <c r="Q29" s="39"/>
      <c r="R29" s="39"/>
      <c r="S29" s="39"/>
      <c r="T29" s="2">
        <f t="shared" si="1"/>
        <v>500000000</v>
      </c>
      <c r="U29" s="71">
        <f t="shared" si="2"/>
        <v>258228.44954474326</v>
      </c>
      <c r="V29" s="72" t="str">
        <f t="shared" si="4"/>
        <v>SI</v>
      </c>
    </row>
    <row r="30" spans="1:22" ht="63.75">
      <c r="A30" s="13" t="s">
        <v>43</v>
      </c>
      <c r="B30" s="14" t="s">
        <v>3</v>
      </c>
      <c r="C30" s="23" t="s">
        <v>164</v>
      </c>
      <c r="D30" s="24" t="s">
        <v>7</v>
      </c>
      <c r="E30" s="26" t="s">
        <v>189</v>
      </c>
      <c r="F30" s="2">
        <v>1000000000</v>
      </c>
      <c r="G30" s="3">
        <v>516456.8990894865</v>
      </c>
      <c r="H30" s="3"/>
      <c r="I30" s="3"/>
      <c r="J30" s="3"/>
      <c r="K30" s="3"/>
      <c r="L30" s="3">
        <v>390248.21</v>
      </c>
      <c r="M30" s="3"/>
      <c r="N30" s="3"/>
      <c r="O30" s="3">
        <v>390212.94</v>
      </c>
      <c r="P30" s="21">
        <f t="shared" si="6"/>
        <v>390212.94</v>
      </c>
      <c r="Q30" s="39"/>
      <c r="R30" s="39"/>
      <c r="S30" s="39"/>
      <c r="T30" s="2">
        <f t="shared" si="1"/>
        <v>1000000000</v>
      </c>
      <c r="U30" s="71">
        <f t="shared" si="2"/>
        <v>516456.8990894865</v>
      </c>
      <c r="V30" s="72" t="str">
        <f t="shared" si="4"/>
        <v>SI</v>
      </c>
    </row>
    <row r="31" spans="1:22" ht="63.75">
      <c r="A31" s="13" t="s">
        <v>44</v>
      </c>
      <c r="B31" s="14" t="s">
        <v>3</v>
      </c>
      <c r="C31" s="23" t="s">
        <v>60</v>
      </c>
      <c r="D31" s="24" t="s">
        <v>7</v>
      </c>
      <c r="E31" s="26" t="s">
        <v>189</v>
      </c>
      <c r="F31" s="2">
        <v>600000000</v>
      </c>
      <c r="G31" s="3">
        <v>309874.1394536919</v>
      </c>
      <c r="H31" s="3"/>
      <c r="I31" s="3"/>
      <c r="J31" s="3"/>
      <c r="K31" s="3"/>
      <c r="L31" s="3">
        <v>288526.02</v>
      </c>
      <c r="M31" s="3"/>
      <c r="N31" s="3"/>
      <c r="O31" s="3">
        <v>288478.08</v>
      </c>
      <c r="P31" s="21">
        <f t="shared" si="6"/>
        <v>288478.08</v>
      </c>
      <c r="Q31" s="40"/>
      <c r="R31" s="40"/>
      <c r="S31" s="43"/>
      <c r="T31" s="2">
        <f t="shared" si="1"/>
        <v>600000000</v>
      </c>
      <c r="U31" s="71">
        <f t="shared" si="2"/>
        <v>309874.1394536919</v>
      </c>
      <c r="V31" s="72" t="str">
        <f t="shared" si="4"/>
        <v>SI</v>
      </c>
    </row>
    <row r="32" spans="1:22" ht="63.75">
      <c r="A32" s="13" t="s">
        <v>45</v>
      </c>
      <c r="B32" s="14" t="s">
        <v>3</v>
      </c>
      <c r="C32" s="23" t="s">
        <v>61</v>
      </c>
      <c r="D32" s="24" t="s">
        <v>7</v>
      </c>
      <c r="E32" s="26" t="s">
        <v>189</v>
      </c>
      <c r="F32" s="2">
        <v>500000000</v>
      </c>
      <c r="G32" s="3">
        <v>258228.44954474326</v>
      </c>
      <c r="H32" s="3"/>
      <c r="I32" s="3"/>
      <c r="J32" s="3"/>
      <c r="K32" s="3"/>
      <c r="L32" s="3">
        <v>253054.25</v>
      </c>
      <c r="M32" s="3"/>
      <c r="N32" s="3"/>
      <c r="O32" s="3">
        <v>253020.03</v>
      </c>
      <c r="P32" s="21">
        <f t="shared" si="6"/>
        <v>253020.03</v>
      </c>
      <c r="Q32" s="40"/>
      <c r="R32" s="40"/>
      <c r="S32" s="44"/>
      <c r="T32" s="2">
        <f t="shared" si="1"/>
        <v>500000000</v>
      </c>
      <c r="U32" s="71">
        <f t="shared" si="2"/>
        <v>258228.44954474326</v>
      </c>
      <c r="V32" s="72" t="str">
        <f t="shared" si="4"/>
        <v>SI</v>
      </c>
    </row>
    <row r="33" spans="1:22" ht="63.75">
      <c r="A33" s="13" t="s">
        <v>46</v>
      </c>
      <c r="B33" s="14" t="s">
        <v>3</v>
      </c>
      <c r="C33" s="23" t="s">
        <v>62</v>
      </c>
      <c r="D33" s="24" t="s">
        <v>8</v>
      </c>
      <c r="E33" s="26" t="s">
        <v>189</v>
      </c>
      <c r="F33" s="2">
        <v>600000000</v>
      </c>
      <c r="G33" s="3">
        <v>309874.1394536919</v>
      </c>
      <c r="H33" s="3"/>
      <c r="I33" s="3"/>
      <c r="J33" s="3"/>
      <c r="K33" s="3"/>
      <c r="L33" s="3">
        <v>289974.1</v>
      </c>
      <c r="M33" s="3"/>
      <c r="N33" s="3"/>
      <c r="O33" s="3">
        <v>289964.93</v>
      </c>
      <c r="P33" s="21">
        <f t="shared" si="6"/>
        <v>289964.93</v>
      </c>
      <c r="Q33" s="40"/>
      <c r="R33" s="40"/>
      <c r="S33" s="44"/>
      <c r="T33" s="2">
        <f t="shared" si="1"/>
        <v>600000000</v>
      </c>
      <c r="U33" s="71">
        <f t="shared" si="2"/>
        <v>309874.1394536919</v>
      </c>
      <c r="V33" s="72" t="str">
        <f t="shared" si="4"/>
        <v>SI</v>
      </c>
    </row>
    <row r="34" spans="1:22" ht="63.75">
      <c r="A34" s="13" t="s">
        <v>47</v>
      </c>
      <c r="B34" s="14" t="s">
        <v>3</v>
      </c>
      <c r="C34" s="23" t="s">
        <v>63</v>
      </c>
      <c r="D34" s="24" t="s">
        <v>8</v>
      </c>
      <c r="E34" s="26" t="s">
        <v>189</v>
      </c>
      <c r="F34" s="2">
        <v>500000000</v>
      </c>
      <c r="G34" s="3">
        <v>258228.44954474326</v>
      </c>
      <c r="H34" s="3"/>
      <c r="I34" s="3"/>
      <c r="J34" s="3"/>
      <c r="K34" s="3"/>
      <c r="L34" s="3">
        <f>238207.19+19509.68</f>
        <v>257716.87</v>
      </c>
      <c r="M34" s="3"/>
      <c r="N34" s="3"/>
      <c r="O34" s="3">
        <v>242552.99</v>
      </c>
      <c r="P34" s="21">
        <f t="shared" si="6"/>
        <v>242552.99</v>
      </c>
      <c r="Q34" s="41"/>
      <c r="R34" s="41"/>
      <c r="S34" s="45"/>
      <c r="T34" s="2">
        <f t="shared" si="1"/>
        <v>500000000</v>
      </c>
      <c r="U34" s="71">
        <f t="shared" si="2"/>
        <v>258228.44954474326</v>
      </c>
      <c r="V34" s="72" t="str">
        <f t="shared" si="4"/>
        <v>SI</v>
      </c>
    </row>
    <row r="35" spans="1:22" ht="63.75" hidden="1" outlineLevel="1">
      <c r="A35" s="51" t="s">
        <v>51</v>
      </c>
      <c r="B35" s="52" t="s">
        <v>3</v>
      </c>
      <c r="C35" s="47" t="s">
        <v>67</v>
      </c>
      <c r="D35" s="48" t="s">
        <v>8</v>
      </c>
      <c r="E35" s="55" t="s">
        <v>189</v>
      </c>
      <c r="F35" s="53">
        <v>500000000</v>
      </c>
      <c r="G35" s="54">
        <v>258228.44954474326</v>
      </c>
      <c r="H35" s="53">
        <v>0</v>
      </c>
      <c r="I35" s="54">
        <v>0</v>
      </c>
      <c r="J35" s="49"/>
      <c r="K35" s="49"/>
      <c r="L35" s="49"/>
      <c r="M35" s="49"/>
      <c r="N35" s="49"/>
      <c r="O35" s="49"/>
      <c r="P35" s="21">
        <f t="shared" si="6"/>
        <v>0</v>
      </c>
      <c r="Q35" s="50"/>
      <c r="R35" s="50"/>
      <c r="S35" s="50"/>
      <c r="T35" s="50"/>
      <c r="U35" s="50"/>
      <c r="V35" s="50"/>
    </row>
    <row r="36" spans="1:22" ht="63.75" collapsed="1">
      <c r="A36" s="13" t="s">
        <v>51</v>
      </c>
      <c r="B36" s="14" t="s">
        <v>3</v>
      </c>
      <c r="C36" s="23" t="s">
        <v>67</v>
      </c>
      <c r="D36" s="24" t="s">
        <v>10</v>
      </c>
      <c r="E36" s="26" t="s">
        <v>189</v>
      </c>
      <c r="H36" s="2">
        <v>500000000</v>
      </c>
      <c r="I36" s="3">
        <v>258228.44954474326</v>
      </c>
      <c r="J36" s="3"/>
      <c r="K36" s="3"/>
      <c r="L36" s="3">
        <v>258228.45</v>
      </c>
      <c r="M36" s="3"/>
      <c r="N36" s="3"/>
      <c r="O36" s="35">
        <v>253036.83</v>
      </c>
      <c r="P36" s="21">
        <f t="shared" si="6"/>
        <v>253036.83</v>
      </c>
      <c r="T36" s="2">
        <f t="shared" si="1"/>
        <v>0</v>
      </c>
      <c r="U36" s="71">
        <f>L36</f>
        <v>258228.45</v>
      </c>
      <c r="V36" s="72" t="str">
        <f t="shared" si="4"/>
        <v>SI</v>
      </c>
    </row>
    <row r="37" spans="1:22" ht="63.75">
      <c r="A37" s="13" t="s">
        <v>48</v>
      </c>
      <c r="B37" s="14" t="s">
        <v>3</v>
      </c>
      <c r="C37" s="23" t="s">
        <v>64</v>
      </c>
      <c r="D37" s="24" t="s">
        <v>8</v>
      </c>
      <c r="E37" s="26" t="s">
        <v>189</v>
      </c>
      <c r="F37" s="2">
        <v>390000000</v>
      </c>
      <c r="G37" s="3">
        <v>201418.19064489973</v>
      </c>
      <c r="H37" s="3"/>
      <c r="I37" s="3"/>
      <c r="J37" s="3"/>
      <c r="K37" s="3"/>
      <c r="L37" s="3">
        <v>199898.26</v>
      </c>
      <c r="M37" s="3"/>
      <c r="N37" s="3"/>
      <c r="O37" s="3">
        <v>199876.17</v>
      </c>
      <c r="P37" s="21">
        <f t="shared" si="6"/>
        <v>199876.17</v>
      </c>
      <c r="T37" s="2">
        <f t="shared" si="1"/>
        <v>390000000</v>
      </c>
      <c r="U37" s="71">
        <f t="shared" si="2"/>
        <v>201418.19064489973</v>
      </c>
      <c r="V37" s="72" t="str">
        <f t="shared" si="4"/>
        <v>SI</v>
      </c>
    </row>
    <row r="38" spans="1:22" ht="63.75" hidden="1" outlineLevel="1">
      <c r="A38" s="51" t="s">
        <v>49</v>
      </c>
      <c r="B38" s="52" t="s">
        <v>3</v>
      </c>
      <c r="C38" s="47" t="s">
        <v>65</v>
      </c>
      <c r="D38" s="48" t="s">
        <v>10</v>
      </c>
      <c r="E38" s="55" t="s">
        <v>189</v>
      </c>
      <c r="F38" s="53">
        <v>300000000</v>
      </c>
      <c r="G38" s="54">
        <v>154937.06972684595</v>
      </c>
      <c r="H38" s="53">
        <v>0</v>
      </c>
      <c r="I38" s="54">
        <v>0</v>
      </c>
      <c r="J38" s="54"/>
      <c r="K38" s="54"/>
      <c r="L38" s="54"/>
      <c r="M38" s="54"/>
      <c r="N38" s="54"/>
      <c r="O38" s="54"/>
      <c r="P38" s="21">
        <f t="shared" si="6"/>
        <v>0</v>
      </c>
      <c r="Q38" s="56"/>
      <c r="R38" s="56"/>
      <c r="S38" s="56"/>
      <c r="T38" s="56"/>
      <c r="U38" s="56"/>
      <c r="V38" s="56"/>
    </row>
    <row r="39" spans="1:22" ht="63.75" hidden="1" outlineLevel="1">
      <c r="A39" s="51" t="s">
        <v>49</v>
      </c>
      <c r="B39" s="52" t="s">
        <v>3</v>
      </c>
      <c r="C39" s="47" t="s">
        <v>65</v>
      </c>
      <c r="D39" s="48" t="s">
        <v>10</v>
      </c>
      <c r="E39" s="55" t="s">
        <v>189</v>
      </c>
      <c r="F39" s="53"/>
      <c r="G39" s="54"/>
      <c r="H39" s="53">
        <v>300000000</v>
      </c>
      <c r="I39" s="54">
        <v>154937.06972684595</v>
      </c>
      <c r="J39" s="54"/>
      <c r="K39" s="54"/>
      <c r="L39" s="54">
        <v>154937.07</v>
      </c>
      <c r="M39" s="54">
        <v>0</v>
      </c>
      <c r="N39" s="54"/>
      <c r="O39" s="54"/>
      <c r="P39" s="21">
        <f t="shared" si="6"/>
        <v>0</v>
      </c>
      <c r="Q39" s="56"/>
      <c r="R39" s="56"/>
      <c r="S39" s="56"/>
      <c r="T39" s="56"/>
      <c r="U39" s="56"/>
      <c r="V39" s="56"/>
    </row>
    <row r="40" spans="1:22" ht="63.75" hidden="1" outlineLevel="1">
      <c r="A40" s="51" t="s">
        <v>49</v>
      </c>
      <c r="B40" s="52" t="s">
        <v>139</v>
      </c>
      <c r="C40" s="47" t="s">
        <v>187</v>
      </c>
      <c r="D40" s="48" t="s">
        <v>10</v>
      </c>
      <c r="E40" s="55" t="s">
        <v>189</v>
      </c>
      <c r="F40" s="53"/>
      <c r="G40" s="54"/>
      <c r="H40" s="53"/>
      <c r="I40" s="54"/>
      <c r="J40" s="54"/>
      <c r="K40" s="54"/>
      <c r="L40" s="54"/>
      <c r="M40" s="54">
        <v>139781</v>
      </c>
      <c r="N40" s="54">
        <v>0</v>
      </c>
      <c r="O40" s="54"/>
      <c r="P40" s="21">
        <f t="shared" si="6"/>
        <v>0</v>
      </c>
      <c r="Q40" s="56"/>
      <c r="R40" s="56"/>
      <c r="S40" s="56"/>
      <c r="T40" s="56"/>
      <c r="U40" s="56"/>
      <c r="V40" s="56"/>
    </row>
    <row r="41" spans="1:22" ht="63.75" hidden="1" outlineLevel="1">
      <c r="A41" s="51" t="s">
        <v>49</v>
      </c>
      <c r="B41" s="52" t="s">
        <v>185</v>
      </c>
      <c r="C41" s="47" t="s">
        <v>188</v>
      </c>
      <c r="D41" s="48" t="s">
        <v>10</v>
      </c>
      <c r="E41" s="55" t="s">
        <v>189</v>
      </c>
      <c r="F41" s="53"/>
      <c r="G41" s="54"/>
      <c r="H41" s="53"/>
      <c r="I41" s="54"/>
      <c r="J41" s="54"/>
      <c r="K41" s="54"/>
      <c r="L41" s="54"/>
      <c r="M41" s="54">
        <v>15156.07</v>
      </c>
      <c r="N41" s="54">
        <v>0</v>
      </c>
      <c r="O41" s="54"/>
      <c r="P41" s="21">
        <f t="shared" si="6"/>
        <v>0</v>
      </c>
      <c r="Q41" s="56"/>
      <c r="R41" s="56"/>
      <c r="S41" s="56"/>
      <c r="T41" s="56"/>
      <c r="U41" s="56"/>
      <c r="V41" s="56"/>
    </row>
    <row r="42" spans="1:22" ht="63.75" collapsed="1">
      <c r="A42" s="13" t="s">
        <v>49</v>
      </c>
      <c r="B42" s="14" t="s">
        <v>139</v>
      </c>
      <c r="C42" s="23" t="s">
        <v>187</v>
      </c>
      <c r="D42" s="24" t="s">
        <v>10</v>
      </c>
      <c r="E42" s="26" t="s">
        <v>189</v>
      </c>
      <c r="H42" s="2"/>
      <c r="I42" s="3"/>
      <c r="J42" s="3"/>
      <c r="K42" s="3"/>
      <c r="L42" s="3"/>
      <c r="M42" s="3"/>
      <c r="N42" s="3">
        <v>139781</v>
      </c>
      <c r="O42" s="3">
        <v>139781</v>
      </c>
      <c r="P42" s="21">
        <f t="shared" si="6"/>
        <v>139781</v>
      </c>
      <c r="T42" s="2">
        <f t="shared" si="1"/>
        <v>0</v>
      </c>
      <c r="U42" s="71">
        <f>N42</f>
        <v>139781</v>
      </c>
      <c r="V42" s="72" t="str">
        <f t="shared" si="4"/>
        <v>NO</v>
      </c>
    </row>
    <row r="43" spans="1:22" ht="63.75">
      <c r="A43" s="13" t="s">
        <v>49</v>
      </c>
      <c r="B43" s="14" t="s">
        <v>185</v>
      </c>
      <c r="C43" s="23" t="s">
        <v>188</v>
      </c>
      <c r="D43" s="24" t="s">
        <v>10</v>
      </c>
      <c r="E43" s="26" t="s">
        <v>189</v>
      </c>
      <c r="H43" s="2"/>
      <c r="I43" s="3"/>
      <c r="J43" s="3"/>
      <c r="K43" s="3"/>
      <c r="L43" s="3"/>
      <c r="M43" s="3"/>
      <c r="N43" s="3">
        <v>15156.07</v>
      </c>
      <c r="O43" s="3">
        <v>14935.88</v>
      </c>
      <c r="P43" s="21">
        <f t="shared" si="6"/>
        <v>14935.88</v>
      </c>
      <c r="T43" s="2">
        <f t="shared" si="1"/>
        <v>0</v>
      </c>
      <c r="U43" s="71">
        <f>N43</f>
        <v>15156.07</v>
      </c>
      <c r="V43" s="72" t="str">
        <f t="shared" si="4"/>
        <v>SI</v>
      </c>
    </row>
    <row r="44" spans="1:22" ht="63.75" hidden="1" outlineLevel="1">
      <c r="A44" s="51" t="s">
        <v>50</v>
      </c>
      <c r="B44" s="52" t="s">
        <v>3</v>
      </c>
      <c r="C44" s="47" t="s">
        <v>66</v>
      </c>
      <c r="D44" s="48" t="s">
        <v>10</v>
      </c>
      <c r="E44" s="55" t="s">
        <v>189</v>
      </c>
      <c r="F44" s="53">
        <v>250000000</v>
      </c>
      <c r="G44" s="54">
        <v>129114.22477237163</v>
      </c>
      <c r="H44" s="53">
        <v>0</v>
      </c>
      <c r="I44" s="54">
        <v>0</v>
      </c>
      <c r="J44" s="54"/>
      <c r="K44" s="54"/>
      <c r="L44" s="54"/>
      <c r="M44" s="54"/>
      <c r="N44" s="54"/>
      <c r="O44" s="54"/>
      <c r="P44" s="21">
        <f t="shared" si="6"/>
        <v>0</v>
      </c>
      <c r="Q44" s="56"/>
      <c r="R44" s="56"/>
      <c r="S44" s="56"/>
      <c r="T44" s="56"/>
      <c r="U44" s="56"/>
      <c r="V44" s="56"/>
    </row>
    <row r="45" spans="1:22" ht="63.75" collapsed="1">
      <c r="A45" s="13" t="s">
        <v>50</v>
      </c>
      <c r="B45" s="14" t="s">
        <v>3</v>
      </c>
      <c r="C45" s="23" t="s">
        <v>66</v>
      </c>
      <c r="D45" s="24" t="s">
        <v>10</v>
      </c>
      <c r="E45" s="26" t="s">
        <v>189</v>
      </c>
      <c r="H45" s="2">
        <v>250000000</v>
      </c>
      <c r="I45" s="3">
        <v>129114.22477237163</v>
      </c>
      <c r="J45" s="3"/>
      <c r="K45" s="3"/>
      <c r="L45" s="3">
        <v>129114.22</v>
      </c>
      <c r="M45" s="3"/>
      <c r="N45" s="3"/>
      <c r="O45" s="3">
        <v>129114.22</v>
      </c>
      <c r="P45" s="21">
        <f t="shared" si="6"/>
        <v>129114.22</v>
      </c>
      <c r="T45" s="2">
        <f>H45</f>
        <v>250000000</v>
      </c>
      <c r="U45" s="71">
        <f t="shared" si="2"/>
        <v>129114.22477237163</v>
      </c>
      <c r="V45" s="72" t="str">
        <f t="shared" si="4"/>
        <v>SI</v>
      </c>
    </row>
    <row r="46" spans="1:22" ht="63.75">
      <c r="A46" s="13" t="s">
        <v>52</v>
      </c>
      <c r="B46" s="14" t="s">
        <v>3</v>
      </c>
      <c r="C46" s="23" t="s">
        <v>68</v>
      </c>
      <c r="D46" s="24" t="s">
        <v>9</v>
      </c>
      <c r="E46" s="26" t="s">
        <v>189</v>
      </c>
      <c r="F46" s="2">
        <v>600000000</v>
      </c>
      <c r="G46" s="3">
        <v>309874.1394536919</v>
      </c>
      <c r="H46" s="3"/>
      <c r="I46" s="3"/>
      <c r="J46" s="3"/>
      <c r="K46" s="3"/>
      <c r="L46" s="3">
        <v>309874.14</v>
      </c>
      <c r="M46" s="3"/>
      <c r="N46" s="3"/>
      <c r="O46" s="3">
        <v>305007.42</v>
      </c>
      <c r="P46" s="21">
        <f t="shared" si="6"/>
        <v>305007.42</v>
      </c>
      <c r="T46" s="2">
        <f t="shared" si="1"/>
        <v>600000000</v>
      </c>
      <c r="U46" s="71">
        <f t="shared" si="2"/>
        <v>309874.1394536919</v>
      </c>
      <c r="V46" s="72" t="str">
        <f t="shared" si="4"/>
        <v>SI</v>
      </c>
    </row>
    <row r="47" spans="1:22" ht="63.75">
      <c r="A47" s="13" t="s">
        <v>53</v>
      </c>
      <c r="B47" s="14" t="s">
        <v>3</v>
      </c>
      <c r="C47" s="23" t="s">
        <v>69</v>
      </c>
      <c r="D47" s="24" t="s">
        <v>7</v>
      </c>
      <c r="E47" s="26" t="s">
        <v>189</v>
      </c>
      <c r="F47" s="2">
        <v>900000000</v>
      </c>
      <c r="G47" s="3">
        <v>464811.20918053784</v>
      </c>
      <c r="H47" s="3"/>
      <c r="I47" s="3"/>
      <c r="J47" s="3"/>
      <c r="K47" s="3"/>
      <c r="L47" s="3">
        <f>302041.11+162744.28</f>
        <v>464785.39</v>
      </c>
      <c r="M47" s="3"/>
      <c r="N47" s="3"/>
      <c r="O47" s="3">
        <v>384824.15</v>
      </c>
      <c r="P47" s="21">
        <f t="shared" si="6"/>
        <v>384824.15</v>
      </c>
      <c r="T47" s="2">
        <f t="shared" si="1"/>
        <v>900000000</v>
      </c>
      <c r="U47" s="71">
        <f t="shared" si="2"/>
        <v>464811.20918053784</v>
      </c>
      <c r="V47" s="72" t="str">
        <f t="shared" si="4"/>
        <v>SI</v>
      </c>
    </row>
    <row r="48" spans="1:22" ht="63.75">
      <c r="A48" s="13" t="s">
        <v>54</v>
      </c>
      <c r="B48" s="14" t="s">
        <v>3</v>
      </c>
      <c r="C48" s="23" t="s">
        <v>70</v>
      </c>
      <c r="D48" s="24" t="s">
        <v>7</v>
      </c>
      <c r="E48" s="26" t="s">
        <v>189</v>
      </c>
      <c r="F48" s="2">
        <v>250000000</v>
      </c>
      <c r="G48" s="3">
        <f>F48/1936.27</f>
        <v>129114.22477237163</v>
      </c>
      <c r="H48" s="3"/>
      <c r="I48" s="3"/>
      <c r="J48" s="3"/>
      <c r="K48" s="3"/>
      <c r="L48" s="3">
        <v>126876.73</v>
      </c>
      <c r="M48" s="3"/>
      <c r="N48" s="3"/>
      <c r="O48" s="3">
        <v>126876.73</v>
      </c>
      <c r="P48" s="21">
        <f t="shared" si="6"/>
        <v>126876.73</v>
      </c>
      <c r="T48" s="2">
        <f t="shared" si="1"/>
        <v>250000000</v>
      </c>
      <c r="U48" s="71">
        <f t="shared" si="2"/>
        <v>129114.22477237163</v>
      </c>
      <c r="V48" s="72" t="str">
        <f t="shared" si="4"/>
        <v>SI</v>
      </c>
    </row>
    <row r="49" spans="1:22" ht="63.75">
      <c r="A49" s="13" t="s">
        <v>55</v>
      </c>
      <c r="B49" s="14" t="s">
        <v>3</v>
      </c>
      <c r="C49" s="23" t="s">
        <v>71</v>
      </c>
      <c r="D49" s="24" t="s">
        <v>8</v>
      </c>
      <c r="E49" s="26" t="s">
        <v>189</v>
      </c>
      <c r="F49" s="2">
        <v>650000000</v>
      </c>
      <c r="G49" s="3">
        <f>F49/1936.27</f>
        <v>335696.9844081662</v>
      </c>
      <c r="H49" s="3"/>
      <c r="I49" s="3"/>
      <c r="J49" s="3"/>
      <c r="K49" s="3"/>
      <c r="L49" s="3">
        <f>263738.63+71958.35</f>
        <v>335696.98</v>
      </c>
      <c r="M49" s="3"/>
      <c r="N49" s="3"/>
      <c r="O49" s="3">
        <v>335688.49</v>
      </c>
      <c r="P49" s="21">
        <f t="shared" si="6"/>
        <v>335688.49</v>
      </c>
      <c r="T49" s="2">
        <f t="shared" si="1"/>
        <v>650000000</v>
      </c>
      <c r="U49" s="71">
        <f t="shared" si="2"/>
        <v>335696.9844081662</v>
      </c>
      <c r="V49" s="72" t="str">
        <f t="shared" si="4"/>
        <v>SI</v>
      </c>
    </row>
    <row r="50" spans="1:22" ht="63.75">
      <c r="A50" s="13" t="s">
        <v>56</v>
      </c>
      <c r="B50" s="14" t="s">
        <v>3</v>
      </c>
      <c r="C50" s="23" t="s">
        <v>165</v>
      </c>
      <c r="D50" s="24" t="s">
        <v>10</v>
      </c>
      <c r="E50" s="26" t="s">
        <v>189</v>
      </c>
      <c r="F50" s="2">
        <v>300000000</v>
      </c>
      <c r="G50" s="3">
        <v>154937.06972684595</v>
      </c>
      <c r="H50" s="3"/>
      <c r="I50" s="3"/>
      <c r="J50" s="3"/>
      <c r="K50" s="3"/>
      <c r="L50" s="3">
        <v>152795.33</v>
      </c>
      <c r="M50" s="3"/>
      <c r="N50" s="3"/>
      <c r="O50" s="3">
        <v>152792.89</v>
      </c>
      <c r="P50" s="21">
        <f t="shared" si="6"/>
        <v>152792.89</v>
      </c>
      <c r="T50" s="2">
        <f t="shared" si="1"/>
        <v>300000000</v>
      </c>
      <c r="U50" s="71">
        <f t="shared" si="2"/>
        <v>154937.06972684595</v>
      </c>
      <c r="V50" s="72" t="str">
        <f t="shared" si="4"/>
        <v>SI</v>
      </c>
    </row>
    <row r="51" spans="1:22" ht="63.75" hidden="1" outlineLevel="1">
      <c r="A51" s="51" t="s">
        <v>57</v>
      </c>
      <c r="B51" s="52" t="s">
        <v>3</v>
      </c>
      <c r="C51" s="47" t="s">
        <v>177</v>
      </c>
      <c r="D51" s="48" t="s">
        <v>10</v>
      </c>
      <c r="E51" s="55" t="s">
        <v>189</v>
      </c>
      <c r="F51" s="53">
        <v>800000000</v>
      </c>
      <c r="G51" s="54">
        <v>413165.5192715892</v>
      </c>
      <c r="H51" s="54"/>
      <c r="I51" s="54"/>
      <c r="J51" s="53">
        <v>900000000</v>
      </c>
      <c r="K51" s="54">
        <f>J51/1936.27</f>
        <v>464811.20918053784</v>
      </c>
      <c r="L51" s="54">
        <v>0</v>
      </c>
      <c r="M51" s="54"/>
      <c r="N51" s="54"/>
      <c r="O51" s="54"/>
      <c r="P51" s="21">
        <f t="shared" si="6"/>
        <v>0</v>
      </c>
      <c r="Q51" s="54"/>
      <c r="R51" s="54"/>
      <c r="S51" s="54"/>
      <c r="T51" s="54"/>
      <c r="U51" s="54"/>
      <c r="V51" s="54"/>
    </row>
    <row r="52" spans="1:22" ht="63.75" collapsed="1">
      <c r="A52" s="13" t="s">
        <v>57</v>
      </c>
      <c r="B52" s="14" t="s">
        <v>3</v>
      </c>
      <c r="C52" s="23" t="s">
        <v>183</v>
      </c>
      <c r="D52" s="24" t="s">
        <v>10</v>
      </c>
      <c r="E52" s="26" t="s">
        <v>189</v>
      </c>
      <c r="F52" s="2"/>
      <c r="G52" s="3"/>
      <c r="H52" s="3"/>
      <c r="I52" s="3"/>
      <c r="J52" s="2"/>
      <c r="K52" s="3"/>
      <c r="L52" s="3">
        <v>413165.52</v>
      </c>
      <c r="M52" s="3"/>
      <c r="N52" s="3"/>
      <c r="O52" s="3">
        <v>337745.81</v>
      </c>
      <c r="P52" s="21">
        <f t="shared" si="6"/>
        <v>337745.81</v>
      </c>
      <c r="T52" s="2">
        <f t="shared" si="1"/>
        <v>0</v>
      </c>
      <c r="U52" s="71">
        <f>L52</f>
        <v>413165.52</v>
      </c>
      <c r="V52" s="72" t="str">
        <f t="shared" si="4"/>
        <v>SI</v>
      </c>
    </row>
    <row r="53" spans="1:22" ht="15.75">
      <c r="A53" s="13"/>
      <c r="B53" s="14"/>
      <c r="C53" s="66" t="s">
        <v>144</v>
      </c>
      <c r="D53" s="24"/>
      <c r="E53" s="26"/>
      <c r="F53" s="2"/>
      <c r="G53" s="3"/>
      <c r="H53" s="3"/>
      <c r="I53" s="3"/>
      <c r="J53" s="3"/>
      <c r="K53" s="3"/>
      <c r="L53" s="3"/>
      <c r="M53" s="3"/>
      <c r="N53" s="3"/>
      <c r="O53" s="3"/>
      <c r="P53" s="21"/>
      <c r="Q53" s="39"/>
      <c r="R53" s="39"/>
      <c r="S53" s="39"/>
      <c r="T53" s="2"/>
      <c r="U53" s="71"/>
      <c r="V53" s="72"/>
    </row>
    <row r="54" spans="1:22" ht="63.75">
      <c r="A54" s="13" t="s">
        <v>141</v>
      </c>
      <c r="B54" s="14"/>
      <c r="C54" s="23" t="s">
        <v>147</v>
      </c>
      <c r="D54" s="24" t="s">
        <v>9</v>
      </c>
      <c r="E54" s="26" t="s">
        <v>189</v>
      </c>
      <c r="F54" s="2">
        <v>470000000</v>
      </c>
      <c r="G54" s="3">
        <f>F54/1936.27</f>
        <v>242734.74257205866</v>
      </c>
      <c r="L54" s="3">
        <v>242734.74</v>
      </c>
      <c r="M54" s="3"/>
      <c r="N54" s="3"/>
      <c r="O54" s="3">
        <v>242348.37</v>
      </c>
      <c r="P54" s="21">
        <f>O54</f>
        <v>242348.37</v>
      </c>
      <c r="Q54" s="41"/>
      <c r="R54" s="41"/>
      <c r="S54" s="45"/>
      <c r="T54" s="2">
        <f t="shared" si="1"/>
        <v>470000000</v>
      </c>
      <c r="U54" s="71">
        <f t="shared" si="2"/>
        <v>242734.74257205866</v>
      </c>
      <c r="V54" s="72" t="str">
        <f t="shared" si="4"/>
        <v>SI</v>
      </c>
    </row>
    <row r="55" spans="1:22" s="27" customFormat="1" ht="18">
      <c r="A55" s="28"/>
      <c r="B55" s="29"/>
      <c r="C55" s="30" t="s">
        <v>72</v>
      </c>
      <c r="D55" s="16"/>
      <c r="E55" s="16"/>
      <c r="F55" s="17"/>
      <c r="G55" s="57"/>
      <c r="H55" s="19"/>
      <c r="I55" s="19"/>
      <c r="J55" s="19"/>
      <c r="K55" s="19"/>
      <c r="L55" s="19"/>
      <c r="M55" s="19"/>
      <c r="N55" s="19"/>
      <c r="O55" s="19"/>
      <c r="P55" s="21"/>
      <c r="Q55" s="6"/>
      <c r="R55" s="6"/>
      <c r="S55" s="6"/>
      <c r="T55" s="2"/>
      <c r="U55" s="71"/>
      <c r="V55" s="72"/>
    </row>
    <row r="56" spans="1:22" ht="63.75">
      <c r="A56" s="13" t="s">
        <v>73</v>
      </c>
      <c r="B56" s="14" t="s">
        <v>3</v>
      </c>
      <c r="C56" s="23" t="s">
        <v>95</v>
      </c>
      <c r="D56" s="24" t="s">
        <v>9</v>
      </c>
      <c r="E56" s="26" t="s">
        <v>189</v>
      </c>
      <c r="F56" s="2">
        <v>376000000</v>
      </c>
      <c r="G56" s="3">
        <v>194187.7940576469</v>
      </c>
      <c r="H56" s="3"/>
      <c r="I56" s="3"/>
      <c r="J56" s="3"/>
      <c r="K56" s="3"/>
      <c r="L56" s="3">
        <v>194187.79</v>
      </c>
      <c r="M56" s="3"/>
      <c r="N56" s="3"/>
      <c r="O56" s="3">
        <v>151173.72</v>
      </c>
      <c r="P56" s="21">
        <f aca="true" t="shared" si="7" ref="P56:P76">O56</f>
        <v>151173.72</v>
      </c>
      <c r="T56" s="2">
        <f t="shared" si="1"/>
        <v>376000000</v>
      </c>
      <c r="U56" s="71">
        <f t="shared" si="2"/>
        <v>194187.7940576469</v>
      </c>
      <c r="V56" s="72" t="str">
        <f t="shared" si="4"/>
        <v>SI</v>
      </c>
    </row>
    <row r="57" spans="1:22" ht="63.75">
      <c r="A57" s="13" t="s">
        <v>74</v>
      </c>
      <c r="B57" s="14" t="s">
        <v>3</v>
      </c>
      <c r="C57" s="23" t="s">
        <v>96</v>
      </c>
      <c r="D57" s="24" t="s">
        <v>7</v>
      </c>
      <c r="E57" s="26" t="s">
        <v>189</v>
      </c>
      <c r="F57" s="2">
        <v>600000000</v>
      </c>
      <c r="G57" s="3">
        <v>309874.1394536919</v>
      </c>
      <c r="H57" s="3"/>
      <c r="I57" s="3"/>
      <c r="J57" s="3"/>
      <c r="K57" s="3"/>
      <c r="L57" s="3">
        <v>302920.93</v>
      </c>
      <c r="M57" s="3"/>
      <c r="N57" s="3"/>
      <c r="O57" s="3">
        <v>302900.7</v>
      </c>
      <c r="P57" s="21">
        <f t="shared" si="7"/>
        <v>302900.7</v>
      </c>
      <c r="T57" s="2">
        <f t="shared" si="1"/>
        <v>600000000</v>
      </c>
      <c r="U57" s="71">
        <f t="shared" si="2"/>
        <v>309874.1394536919</v>
      </c>
      <c r="V57" s="72" t="str">
        <f t="shared" si="4"/>
        <v>SI</v>
      </c>
    </row>
    <row r="58" spans="1:22" ht="63.75">
      <c r="A58" s="13" t="s">
        <v>75</v>
      </c>
      <c r="B58" s="14" t="s">
        <v>3</v>
      </c>
      <c r="C58" s="23" t="s">
        <v>97</v>
      </c>
      <c r="D58" s="24" t="s">
        <v>7</v>
      </c>
      <c r="E58" s="26" t="s">
        <v>189</v>
      </c>
      <c r="F58" s="2">
        <v>500000000</v>
      </c>
      <c r="G58" s="3">
        <v>258228.44954474326</v>
      </c>
      <c r="H58" s="3"/>
      <c r="I58" s="3"/>
      <c r="J58" s="3"/>
      <c r="K58" s="3"/>
      <c r="L58" s="3">
        <v>250483.82</v>
      </c>
      <c r="M58" s="3"/>
      <c r="N58" s="3"/>
      <c r="O58" s="3">
        <v>250061.11</v>
      </c>
      <c r="P58" s="21">
        <f t="shared" si="7"/>
        <v>250061.11</v>
      </c>
      <c r="T58" s="2">
        <f t="shared" si="1"/>
        <v>500000000</v>
      </c>
      <c r="U58" s="71">
        <f t="shared" si="2"/>
        <v>258228.44954474326</v>
      </c>
      <c r="V58" s="72" t="str">
        <f t="shared" si="4"/>
        <v>SI</v>
      </c>
    </row>
    <row r="59" spans="1:22" ht="63.75">
      <c r="A59" s="13" t="s">
        <v>76</v>
      </c>
      <c r="B59" s="14" t="s">
        <v>3</v>
      </c>
      <c r="C59" s="23" t="s">
        <v>98</v>
      </c>
      <c r="D59" s="24" t="s">
        <v>77</v>
      </c>
      <c r="E59" s="26" t="s">
        <v>189</v>
      </c>
      <c r="F59" s="2">
        <v>800000000</v>
      </c>
      <c r="G59" s="3">
        <v>413165.5192715892</v>
      </c>
      <c r="H59" s="3"/>
      <c r="I59" s="3"/>
      <c r="J59" s="3"/>
      <c r="K59" s="3"/>
      <c r="L59" s="3">
        <v>392364.76</v>
      </c>
      <c r="M59" s="3"/>
      <c r="N59" s="3"/>
      <c r="O59" s="3">
        <v>392364.55</v>
      </c>
      <c r="P59" s="21">
        <f t="shared" si="7"/>
        <v>392364.55</v>
      </c>
      <c r="T59" s="2">
        <f t="shared" si="1"/>
        <v>800000000</v>
      </c>
      <c r="U59" s="71">
        <f t="shared" si="2"/>
        <v>413165.5192715892</v>
      </c>
      <c r="V59" s="72" t="str">
        <f t="shared" si="4"/>
        <v>SI</v>
      </c>
    </row>
    <row r="60" spans="1:22" ht="63.75">
      <c r="A60" s="13" t="s">
        <v>78</v>
      </c>
      <c r="B60" s="14" t="s">
        <v>3</v>
      </c>
      <c r="C60" s="23" t="s">
        <v>99</v>
      </c>
      <c r="D60" s="24" t="s">
        <v>7</v>
      </c>
      <c r="E60" s="26" t="s">
        <v>189</v>
      </c>
      <c r="F60" s="2">
        <v>500000000</v>
      </c>
      <c r="G60" s="3">
        <v>258228.44954474326</v>
      </c>
      <c r="H60" s="3"/>
      <c r="I60" s="3"/>
      <c r="J60" s="3"/>
      <c r="K60" s="3"/>
      <c r="L60" s="3">
        <v>255206.71</v>
      </c>
      <c r="M60" s="3"/>
      <c r="N60" s="3"/>
      <c r="O60" s="3">
        <v>255186.77</v>
      </c>
      <c r="P60" s="21">
        <f t="shared" si="7"/>
        <v>255186.77</v>
      </c>
      <c r="T60" s="2">
        <f t="shared" si="1"/>
        <v>500000000</v>
      </c>
      <c r="U60" s="71">
        <f t="shared" si="2"/>
        <v>258228.44954474326</v>
      </c>
      <c r="V60" s="72" t="str">
        <f t="shared" si="4"/>
        <v>SI</v>
      </c>
    </row>
    <row r="61" spans="1:22" ht="63.75">
      <c r="A61" s="13" t="s">
        <v>79</v>
      </c>
      <c r="B61" s="14" t="s">
        <v>3</v>
      </c>
      <c r="C61" s="23" t="s">
        <v>100</v>
      </c>
      <c r="D61" s="24" t="s">
        <v>10</v>
      </c>
      <c r="E61" s="26" t="s">
        <v>189</v>
      </c>
      <c r="F61" s="2">
        <v>500000000</v>
      </c>
      <c r="G61" s="3">
        <v>258228.44954474326</v>
      </c>
      <c r="H61" s="3"/>
      <c r="I61" s="3"/>
      <c r="J61" s="3"/>
      <c r="K61" s="3"/>
      <c r="L61" s="3">
        <v>250957.77</v>
      </c>
      <c r="M61" s="3"/>
      <c r="N61" s="3"/>
      <c r="O61" s="3">
        <v>252898.41</v>
      </c>
      <c r="P61" s="21">
        <f t="shared" si="7"/>
        <v>252898.41</v>
      </c>
      <c r="T61" s="2">
        <f t="shared" si="1"/>
        <v>500000000</v>
      </c>
      <c r="U61" s="71">
        <f t="shared" si="2"/>
        <v>258228.44954474326</v>
      </c>
      <c r="V61" s="72" t="str">
        <f t="shared" si="4"/>
        <v>SI</v>
      </c>
    </row>
    <row r="62" spans="1:22" ht="63.75">
      <c r="A62" s="13" t="s">
        <v>80</v>
      </c>
      <c r="B62" s="14" t="s">
        <v>3</v>
      </c>
      <c r="C62" s="23" t="s">
        <v>101</v>
      </c>
      <c r="D62" s="24" t="s">
        <v>10</v>
      </c>
      <c r="E62" s="26" t="s">
        <v>189</v>
      </c>
      <c r="F62" s="2">
        <v>700000000</v>
      </c>
      <c r="G62" s="3">
        <v>361519.82936264056</v>
      </c>
      <c r="H62" s="3"/>
      <c r="I62" s="3"/>
      <c r="J62" s="3"/>
      <c r="K62" s="3"/>
      <c r="L62" s="3">
        <v>361519.83</v>
      </c>
      <c r="M62" s="3"/>
      <c r="N62" s="3"/>
      <c r="O62" s="3">
        <v>352329.39</v>
      </c>
      <c r="P62" s="21">
        <f t="shared" si="7"/>
        <v>352329.39</v>
      </c>
      <c r="T62" s="2">
        <f t="shared" si="1"/>
        <v>700000000</v>
      </c>
      <c r="U62" s="71">
        <f t="shared" si="2"/>
        <v>361519.82936264056</v>
      </c>
      <c r="V62" s="72" t="str">
        <f t="shared" si="4"/>
        <v>SI</v>
      </c>
    </row>
    <row r="63" spans="1:22" ht="63.75">
      <c r="A63" s="13" t="s">
        <v>81</v>
      </c>
      <c r="B63" s="14" t="s">
        <v>3</v>
      </c>
      <c r="C63" s="23" t="s">
        <v>102</v>
      </c>
      <c r="D63" s="24" t="s">
        <v>9</v>
      </c>
      <c r="E63" s="26" t="s">
        <v>189</v>
      </c>
      <c r="F63" s="2">
        <v>250000000</v>
      </c>
      <c r="G63" s="3">
        <v>129114.22477237163</v>
      </c>
      <c r="H63" s="3"/>
      <c r="I63" s="3"/>
      <c r="J63" s="3"/>
      <c r="K63" s="3"/>
      <c r="L63" s="3">
        <v>129114.22</v>
      </c>
      <c r="M63" s="3"/>
      <c r="N63" s="3"/>
      <c r="O63" s="3">
        <v>103696.56</v>
      </c>
      <c r="P63" s="21">
        <f t="shared" si="7"/>
        <v>103696.56</v>
      </c>
      <c r="T63" s="2">
        <f t="shared" si="1"/>
        <v>250000000</v>
      </c>
      <c r="U63" s="71">
        <f t="shared" si="2"/>
        <v>129114.22477237163</v>
      </c>
      <c r="V63" s="72" t="str">
        <f t="shared" si="4"/>
        <v>SI</v>
      </c>
    </row>
    <row r="64" spans="1:22" ht="63.75">
      <c r="A64" s="13" t="s">
        <v>82</v>
      </c>
      <c r="B64" s="14" t="s">
        <v>3</v>
      </c>
      <c r="C64" s="23" t="s">
        <v>103</v>
      </c>
      <c r="D64" s="24" t="s">
        <v>9</v>
      </c>
      <c r="E64" s="26" t="s">
        <v>189</v>
      </c>
      <c r="F64" s="2">
        <v>1200000000</v>
      </c>
      <c r="G64" s="3">
        <v>619748.2789073838</v>
      </c>
      <c r="H64" s="3"/>
      <c r="I64" s="3"/>
      <c r="J64" s="3"/>
      <c r="K64" s="3"/>
      <c r="L64" s="3">
        <v>566422.23</v>
      </c>
      <c r="M64" s="3"/>
      <c r="N64" s="3"/>
      <c r="O64" s="3">
        <v>552268.9</v>
      </c>
      <c r="P64" s="21">
        <f t="shared" si="7"/>
        <v>552268.9</v>
      </c>
      <c r="T64" s="2">
        <f t="shared" si="1"/>
        <v>1200000000</v>
      </c>
      <c r="U64" s="71">
        <f t="shared" si="2"/>
        <v>619748.2789073838</v>
      </c>
      <c r="V64" s="72" t="str">
        <f t="shared" si="4"/>
        <v>SI</v>
      </c>
    </row>
    <row r="65" spans="1:22" ht="63.75">
      <c r="A65" s="13" t="s">
        <v>83</v>
      </c>
      <c r="B65" s="14" t="s">
        <v>3</v>
      </c>
      <c r="C65" s="23" t="s">
        <v>166</v>
      </c>
      <c r="D65" s="24" t="s">
        <v>9</v>
      </c>
      <c r="E65" s="26" t="s">
        <v>189</v>
      </c>
      <c r="F65" s="2">
        <v>800000000</v>
      </c>
      <c r="G65" s="3">
        <v>413165.5192715892</v>
      </c>
      <c r="H65" s="3"/>
      <c r="I65" s="3"/>
      <c r="J65" s="3"/>
      <c r="K65" s="3"/>
      <c r="L65" s="3">
        <v>413165.52</v>
      </c>
      <c r="M65" s="3"/>
      <c r="N65" s="3"/>
      <c r="O65" s="3">
        <v>361241.08</v>
      </c>
      <c r="P65" s="21">
        <f t="shared" si="7"/>
        <v>361241.08</v>
      </c>
      <c r="T65" s="2">
        <f t="shared" si="1"/>
        <v>800000000</v>
      </c>
      <c r="U65" s="71">
        <f t="shared" si="2"/>
        <v>413165.5192715892</v>
      </c>
      <c r="V65" s="72" t="str">
        <f t="shared" si="4"/>
        <v>SI</v>
      </c>
    </row>
    <row r="66" spans="1:22" ht="63.75">
      <c r="A66" s="13" t="s">
        <v>84</v>
      </c>
      <c r="B66" s="14" t="s">
        <v>3</v>
      </c>
      <c r="C66" s="23" t="s">
        <v>104</v>
      </c>
      <c r="D66" s="24" t="s">
        <v>9</v>
      </c>
      <c r="E66" s="26" t="s">
        <v>189</v>
      </c>
      <c r="F66" s="2">
        <v>700000000</v>
      </c>
      <c r="G66" s="3">
        <v>361519.82936264056</v>
      </c>
      <c r="H66" s="3"/>
      <c r="I66" s="3"/>
      <c r="J66" s="3"/>
      <c r="K66" s="3"/>
      <c r="L66" s="3">
        <v>361519.83</v>
      </c>
      <c r="M66" s="3"/>
      <c r="N66" s="3"/>
      <c r="O66" s="3">
        <v>361519.83</v>
      </c>
      <c r="P66" s="21">
        <f t="shared" si="7"/>
        <v>361519.83</v>
      </c>
      <c r="T66" s="2">
        <f t="shared" si="1"/>
        <v>700000000</v>
      </c>
      <c r="U66" s="71">
        <f t="shared" si="2"/>
        <v>361519.82936264056</v>
      </c>
      <c r="V66" s="72" t="str">
        <f t="shared" si="4"/>
        <v>SI</v>
      </c>
    </row>
    <row r="67" spans="1:22" ht="63.75">
      <c r="A67" s="13" t="s">
        <v>85</v>
      </c>
      <c r="B67" s="14" t="s">
        <v>3</v>
      </c>
      <c r="C67" s="23" t="s">
        <v>105</v>
      </c>
      <c r="D67" s="24" t="s">
        <v>9</v>
      </c>
      <c r="E67" s="26" t="s">
        <v>189</v>
      </c>
      <c r="F67" s="2">
        <v>600000000</v>
      </c>
      <c r="G67" s="3">
        <v>309874.1394536919</v>
      </c>
      <c r="H67" s="3"/>
      <c r="I67" s="3"/>
      <c r="J67" s="3"/>
      <c r="K67" s="3"/>
      <c r="L67" s="3">
        <v>309874.14</v>
      </c>
      <c r="M67" s="3"/>
      <c r="N67" s="3"/>
      <c r="O67" s="3">
        <v>236487.84</v>
      </c>
      <c r="P67" s="21">
        <f t="shared" si="7"/>
        <v>236487.84</v>
      </c>
      <c r="T67" s="2">
        <f t="shared" si="1"/>
        <v>600000000</v>
      </c>
      <c r="U67" s="71">
        <f t="shared" si="2"/>
        <v>309874.1394536919</v>
      </c>
      <c r="V67" s="72" t="str">
        <f t="shared" si="4"/>
        <v>SI</v>
      </c>
    </row>
    <row r="68" spans="1:22" ht="63.75">
      <c r="A68" s="13" t="s">
        <v>86</v>
      </c>
      <c r="B68" s="14" t="s">
        <v>3</v>
      </c>
      <c r="C68" s="23" t="s">
        <v>106</v>
      </c>
      <c r="D68" s="24" t="s">
        <v>7</v>
      </c>
      <c r="E68" s="26" t="s">
        <v>189</v>
      </c>
      <c r="F68" s="2">
        <v>350000000</v>
      </c>
      <c r="G68" s="3">
        <v>180759.91468132028</v>
      </c>
      <c r="H68" s="3"/>
      <c r="I68" s="3"/>
      <c r="J68" s="3"/>
      <c r="K68" s="3"/>
      <c r="L68" s="3">
        <v>172972.92</v>
      </c>
      <c r="M68" s="3"/>
      <c r="N68" s="3"/>
      <c r="O68" s="3">
        <v>172971.41</v>
      </c>
      <c r="P68" s="21">
        <f t="shared" si="7"/>
        <v>172971.41</v>
      </c>
      <c r="T68" s="2">
        <f aca="true" t="shared" si="8" ref="T68:T79">F68</f>
        <v>350000000</v>
      </c>
      <c r="U68" s="71">
        <f aca="true" t="shared" si="9" ref="U68:U76">T68/1936.27</f>
        <v>180759.91468132028</v>
      </c>
      <c r="V68" s="72" t="str">
        <f t="shared" si="4"/>
        <v>SI</v>
      </c>
    </row>
    <row r="69" spans="1:22" ht="63.75">
      <c r="A69" s="13" t="s">
        <v>87</v>
      </c>
      <c r="B69" s="14" t="s">
        <v>3</v>
      </c>
      <c r="C69" s="23" t="s">
        <v>107</v>
      </c>
      <c r="D69" s="24" t="s">
        <v>8</v>
      </c>
      <c r="E69" s="26" t="s">
        <v>189</v>
      </c>
      <c r="F69" s="2">
        <v>900000000</v>
      </c>
      <c r="G69" s="3">
        <v>464811.20918053784</v>
      </c>
      <c r="H69" s="3"/>
      <c r="I69" s="3"/>
      <c r="J69" s="3"/>
      <c r="K69" s="3"/>
      <c r="L69" s="3">
        <v>405995.73</v>
      </c>
      <c r="M69" s="3"/>
      <c r="N69" s="3"/>
      <c r="O69" s="3">
        <v>405984.82</v>
      </c>
      <c r="P69" s="21">
        <f t="shared" si="7"/>
        <v>405984.82</v>
      </c>
      <c r="T69" s="2">
        <f t="shared" si="8"/>
        <v>900000000</v>
      </c>
      <c r="U69" s="71">
        <f t="shared" si="9"/>
        <v>464811.20918053784</v>
      </c>
      <c r="V69" s="72" t="str">
        <f t="shared" si="4"/>
        <v>SI</v>
      </c>
    </row>
    <row r="70" spans="1:22" ht="63.75">
      <c r="A70" s="13" t="s">
        <v>88</v>
      </c>
      <c r="B70" s="14" t="s">
        <v>3</v>
      </c>
      <c r="C70" s="23" t="s">
        <v>108</v>
      </c>
      <c r="D70" s="24" t="s">
        <v>8</v>
      </c>
      <c r="E70" s="26" t="s">
        <v>189</v>
      </c>
      <c r="F70" s="2">
        <v>600000000</v>
      </c>
      <c r="G70" s="3">
        <v>309874.1394536919</v>
      </c>
      <c r="H70" s="3"/>
      <c r="I70" s="3"/>
      <c r="J70" s="3"/>
      <c r="K70" s="3"/>
      <c r="L70" s="3">
        <v>309874.14</v>
      </c>
      <c r="M70" s="3"/>
      <c r="N70" s="3"/>
      <c r="O70" s="3">
        <v>309874.14</v>
      </c>
      <c r="P70" s="21">
        <f t="shared" si="7"/>
        <v>309874.14</v>
      </c>
      <c r="T70" s="2">
        <f t="shared" si="8"/>
        <v>600000000</v>
      </c>
      <c r="U70" s="71">
        <f t="shared" si="9"/>
        <v>309874.1394536919</v>
      </c>
      <c r="V70" s="72" t="str">
        <f t="shared" si="4"/>
        <v>SI</v>
      </c>
    </row>
    <row r="71" spans="1:22" ht="63.75">
      <c r="A71" s="13" t="s">
        <v>89</v>
      </c>
      <c r="B71" s="14" t="s">
        <v>3</v>
      </c>
      <c r="C71" s="23" t="s">
        <v>109</v>
      </c>
      <c r="D71" s="24" t="s">
        <v>8</v>
      </c>
      <c r="E71" s="26" t="s">
        <v>189</v>
      </c>
      <c r="F71" s="2">
        <v>500000000</v>
      </c>
      <c r="G71" s="3">
        <v>258228.44954474326</v>
      </c>
      <c r="H71" s="3"/>
      <c r="I71" s="3"/>
      <c r="J71" s="3"/>
      <c r="K71" s="3"/>
      <c r="L71" s="3">
        <v>252560.34</v>
      </c>
      <c r="M71" s="3"/>
      <c r="N71" s="3"/>
      <c r="O71" s="3">
        <v>240524.74</v>
      </c>
      <c r="P71" s="21">
        <f t="shared" si="7"/>
        <v>240524.74</v>
      </c>
      <c r="T71" s="2">
        <f t="shared" si="8"/>
        <v>500000000</v>
      </c>
      <c r="U71" s="71">
        <f t="shared" si="9"/>
        <v>258228.44954474326</v>
      </c>
      <c r="V71" s="72" t="str">
        <f t="shared" si="4"/>
        <v>SI</v>
      </c>
    </row>
    <row r="72" spans="1:22" ht="63.75">
      <c r="A72" s="13" t="s">
        <v>90</v>
      </c>
      <c r="B72" s="14" t="s">
        <v>3</v>
      </c>
      <c r="C72" s="37" t="s">
        <v>167</v>
      </c>
      <c r="D72" s="24" t="s">
        <v>8</v>
      </c>
      <c r="E72" s="26" t="s">
        <v>189</v>
      </c>
      <c r="F72" s="2">
        <v>780000000</v>
      </c>
      <c r="G72" s="3">
        <v>402836.38128979946</v>
      </c>
      <c r="H72" s="3"/>
      <c r="I72" s="3"/>
      <c r="J72" s="3"/>
      <c r="K72" s="3"/>
      <c r="L72" s="3">
        <v>349340.17</v>
      </c>
      <c r="M72" s="3"/>
      <c r="N72" s="3"/>
      <c r="O72" s="3">
        <v>345236.53</v>
      </c>
      <c r="P72" s="21">
        <f t="shared" si="7"/>
        <v>345236.53</v>
      </c>
      <c r="T72" s="2">
        <f t="shared" si="8"/>
        <v>780000000</v>
      </c>
      <c r="U72" s="71">
        <f t="shared" si="9"/>
        <v>402836.38128979946</v>
      </c>
      <c r="V72" s="72" t="str">
        <f t="shared" si="4"/>
        <v>SI</v>
      </c>
    </row>
    <row r="73" spans="1:22" ht="63.75">
      <c r="A73" s="13" t="s">
        <v>91</v>
      </c>
      <c r="B73" s="14" t="s">
        <v>3</v>
      </c>
      <c r="C73" s="23" t="s">
        <v>110</v>
      </c>
      <c r="D73" s="24" t="s">
        <v>10</v>
      </c>
      <c r="E73" s="26" t="s">
        <v>189</v>
      </c>
      <c r="F73" s="2">
        <v>600000000</v>
      </c>
      <c r="G73" s="3">
        <v>309874.1394536919</v>
      </c>
      <c r="H73" s="3"/>
      <c r="I73" s="3"/>
      <c r="J73" s="3"/>
      <c r="K73" s="3"/>
      <c r="L73" s="3">
        <v>309874.14</v>
      </c>
      <c r="M73" s="3"/>
      <c r="N73" s="3"/>
      <c r="O73" s="3">
        <v>299966.48</v>
      </c>
      <c r="P73" s="21">
        <f t="shared" si="7"/>
        <v>299966.48</v>
      </c>
      <c r="T73" s="2">
        <f t="shared" si="8"/>
        <v>600000000</v>
      </c>
      <c r="U73" s="71">
        <f t="shared" si="9"/>
        <v>309874.1394536919</v>
      </c>
      <c r="V73" s="72" t="str">
        <f t="shared" si="4"/>
        <v>SI</v>
      </c>
    </row>
    <row r="74" spans="1:22" ht="63.75">
      <c r="A74" s="13" t="s">
        <v>92</v>
      </c>
      <c r="B74" s="14" t="s">
        <v>3</v>
      </c>
      <c r="C74" s="23" t="s">
        <v>111</v>
      </c>
      <c r="D74" s="24" t="s">
        <v>10</v>
      </c>
      <c r="E74" s="26" t="s">
        <v>189</v>
      </c>
      <c r="F74" s="2">
        <v>400000000</v>
      </c>
      <c r="G74" s="3">
        <v>206582.7596357946</v>
      </c>
      <c r="H74" s="3"/>
      <c r="I74" s="3"/>
      <c r="J74" s="3"/>
      <c r="K74" s="3"/>
      <c r="L74" s="3">
        <v>206582.76</v>
      </c>
      <c r="M74" s="3"/>
      <c r="N74" s="3"/>
      <c r="O74" s="3">
        <v>204391.15</v>
      </c>
      <c r="P74" s="21">
        <f t="shared" si="7"/>
        <v>204391.15</v>
      </c>
      <c r="T74" s="2">
        <f t="shared" si="8"/>
        <v>400000000</v>
      </c>
      <c r="U74" s="71">
        <f t="shared" si="9"/>
        <v>206582.7596357946</v>
      </c>
      <c r="V74" s="72" t="str">
        <f t="shared" si="4"/>
        <v>SI</v>
      </c>
    </row>
    <row r="75" spans="1:22" ht="63.75">
      <c r="A75" s="13" t="s">
        <v>93</v>
      </c>
      <c r="B75" s="14" t="s">
        <v>3</v>
      </c>
      <c r="C75" s="23" t="s">
        <v>112</v>
      </c>
      <c r="D75" s="24" t="s">
        <v>10</v>
      </c>
      <c r="E75" s="26" t="s">
        <v>189</v>
      </c>
      <c r="F75" s="2">
        <v>300000000</v>
      </c>
      <c r="G75" s="3">
        <v>154937.06972684595</v>
      </c>
      <c r="H75" s="3"/>
      <c r="I75" s="3"/>
      <c r="J75" s="3"/>
      <c r="K75" s="3"/>
      <c r="L75" s="3">
        <v>151929.51</v>
      </c>
      <c r="M75" s="3"/>
      <c r="N75" s="3"/>
      <c r="O75" s="3">
        <v>145714.39</v>
      </c>
      <c r="P75" s="21">
        <f t="shared" si="7"/>
        <v>145714.39</v>
      </c>
      <c r="T75" s="2">
        <f t="shared" si="8"/>
        <v>300000000</v>
      </c>
      <c r="U75" s="71">
        <f t="shared" si="9"/>
        <v>154937.06972684595</v>
      </c>
      <c r="V75" s="72" t="str">
        <f t="shared" si="4"/>
        <v>SI</v>
      </c>
    </row>
    <row r="76" spans="1:22" ht="63.75">
      <c r="A76" s="13" t="s">
        <v>94</v>
      </c>
      <c r="B76" s="14" t="s">
        <v>3</v>
      </c>
      <c r="C76" s="23" t="s">
        <v>113</v>
      </c>
      <c r="D76" s="24" t="s">
        <v>10</v>
      </c>
      <c r="E76" s="26" t="s">
        <v>189</v>
      </c>
      <c r="F76" s="2">
        <v>200000000</v>
      </c>
      <c r="G76" s="3">
        <v>103291.3798178973</v>
      </c>
      <c r="H76" s="3"/>
      <c r="I76" s="3"/>
      <c r="J76" s="3"/>
      <c r="K76" s="3"/>
      <c r="L76" s="3">
        <v>103291.38</v>
      </c>
      <c r="M76" s="3"/>
      <c r="N76" s="3"/>
      <c r="O76" s="3">
        <v>101337.55</v>
      </c>
      <c r="P76" s="21">
        <f t="shared" si="7"/>
        <v>101337.55</v>
      </c>
      <c r="T76" s="2">
        <f t="shared" si="8"/>
        <v>200000000</v>
      </c>
      <c r="U76" s="71">
        <f t="shared" si="9"/>
        <v>103291.3798178973</v>
      </c>
      <c r="V76" s="72" t="str">
        <f t="shared" si="4"/>
        <v>SI</v>
      </c>
    </row>
    <row r="77" spans="1:22" ht="15.75">
      <c r="A77" s="13"/>
      <c r="B77" s="14"/>
      <c r="C77" s="66" t="s">
        <v>144</v>
      </c>
      <c r="D77" s="24"/>
      <c r="E77" s="26"/>
      <c r="F77" s="2"/>
      <c r="G77" s="3"/>
      <c r="H77" s="3"/>
      <c r="I77" s="3"/>
      <c r="J77" s="3"/>
      <c r="K77" s="3"/>
      <c r="L77" s="3"/>
      <c r="M77" s="3"/>
      <c r="N77" s="3"/>
      <c r="O77" s="3"/>
      <c r="P77" s="21"/>
      <c r="Q77" s="39"/>
      <c r="R77" s="39"/>
      <c r="S77" s="39"/>
      <c r="T77" s="2"/>
      <c r="U77" s="71"/>
      <c r="V77" s="72"/>
    </row>
    <row r="78" spans="1:22" s="27" customFormat="1" ht="63.75" hidden="1" outlineLevel="1">
      <c r="A78" s="51" t="s">
        <v>142</v>
      </c>
      <c r="B78" s="52" t="s">
        <v>3</v>
      </c>
      <c r="C78" s="47" t="s">
        <v>149</v>
      </c>
      <c r="D78" s="48" t="s">
        <v>8</v>
      </c>
      <c r="E78" s="55" t="s">
        <v>189</v>
      </c>
      <c r="F78" s="53">
        <v>466000000</v>
      </c>
      <c r="G78" s="54">
        <f>F78/1936.27</f>
        <v>240668.9149757007</v>
      </c>
      <c r="H78" s="63"/>
      <c r="I78" s="56"/>
      <c r="J78" s="56"/>
      <c r="K78" s="56"/>
      <c r="L78" s="54">
        <v>0</v>
      </c>
      <c r="M78" s="54"/>
      <c r="N78" s="54"/>
      <c r="O78" s="54"/>
      <c r="P78" s="64"/>
      <c r="Q78" s="64"/>
      <c r="R78" s="64"/>
      <c r="S78" s="64"/>
      <c r="T78" s="64"/>
      <c r="U78" s="64"/>
      <c r="V78" s="64"/>
    </row>
    <row r="79" spans="1:22" s="27" customFormat="1" ht="89.25" collapsed="1">
      <c r="A79" s="36" t="s">
        <v>142</v>
      </c>
      <c r="B79" s="58" t="s">
        <v>3</v>
      </c>
      <c r="C79" s="37" t="s">
        <v>178</v>
      </c>
      <c r="D79" s="32" t="s">
        <v>143</v>
      </c>
      <c r="E79" s="26" t="s">
        <v>189</v>
      </c>
      <c r="F79" s="65"/>
      <c r="G79" s="15"/>
      <c r="H79" s="15"/>
      <c r="I79" s="15"/>
      <c r="J79" s="34"/>
      <c r="K79" s="35"/>
      <c r="L79" s="35">
        <v>240668.91</v>
      </c>
      <c r="M79" s="35"/>
      <c r="N79" s="35"/>
      <c r="O79" s="35">
        <v>911847.84</v>
      </c>
      <c r="P79" s="21">
        <f>O79</f>
        <v>911847.84</v>
      </c>
      <c r="Q79" s="59"/>
      <c r="R79" s="59"/>
      <c r="S79" s="60"/>
      <c r="T79" s="2">
        <f t="shared" si="8"/>
        <v>0</v>
      </c>
      <c r="U79" s="71">
        <f>L79</f>
        <v>240668.91</v>
      </c>
      <c r="V79" s="72" t="str">
        <f t="shared" si="4"/>
        <v>SI</v>
      </c>
    </row>
    <row r="80" spans="1:19" ht="15.75">
      <c r="A80" s="13"/>
      <c r="B80" s="14"/>
      <c r="C80" s="66" t="s">
        <v>148</v>
      </c>
      <c r="D80" s="24"/>
      <c r="E80" s="26"/>
      <c r="F80" s="2"/>
      <c r="G80" s="3"/>
      <c r="H80" s="3"/>
      <c r="I80" s="3"/>
      <c r="J80" s="3"/>
      <c r="K80" s="3"/>
      <c r="L80" s="3"/>
      <c r="M80" s="3"/>
      <c r="N80" s="3"/>
      <c r="O80" s="3"/>
      <c r="P80" s="21"/>
      <c r="Q80" s="39"/>
      <c r="R80" s="39"/>
      <c r="S80" s="39"/>
    </row>
    <row r="81" spans="1:19" ht="63.75">
      <c r="A81" s="14" t="s">
        <v>114</v>
      </c>
      <c r="B81" s="14" t="s">
        <v>3</v>
      </c>
      <c r="C81" s="23" t="s">
        <v>129</v>
      </c>
      <c r="D81" s="24" t="s">
        <v>9</v>
      </c>
      <c r="E81" s="26" t="s">
        <v>189</v>
      </c>
      <c r="F81" s="2"/>
      <c r="G81" s="3"/>
      <c r="H81" s="3"/>
      <c r="I81" s="3"/>
      <c r="J81" s="3"/>
      <c r="K81" s="3"/>
      <c r="L81" s="3"/>
      <c r="M81" s="3"/>
      <c r="N81" s="3"/>
      <c r="O81" s="3"/>
      <c r="P81" s="21"/>
      <c r="Q81" s="41">
        <v>29000</v>
      </c>
      <c r="R81" s="41"/>
      <c r="S81" s="45">
        <v>29000</v>
      </c>
    </row>
    <row r="82" spans="1:19" ht="63.75">
      <c r="A82" s="14" t="s">
        <v>115</v>
      </c>
      <c r="B82" s="14" t="s">
        <v>3</v>
      </c>
      <c r="C82" s="23" t="s">
        <v>168</v>
      </c>
      <c r="D82" s="24" t="s">
        <v>9</v>
      </c>
      <c r="E82" s="26" t="s">
        <v>189</v>
      </c>
      <c r="F82" s="2"/>
      <c r="G82" s="3"/>
      <c r="H82" s="3"/>
      <c r="I82" s="3"/>
      <c r="J82" s="3"/>
      <c r="K82" s="3"/>
      <c r="L82" s="3"/>
      <c r="M82" s="3"/>
      <c r="N82" s="3"/>
      <c r="O82" s="3"/>
      <c r="P82" s="21"/>
      <c r="Q82" s="41">
        <v>10000</v>
      </c>
      <c r="R82" s="41"/>
      <c r="S82" s="45">
        <v>10000</v>
      </c>
    </row>
    <row r="83" spans="1:19" ht="63.75">
      <c r="A83" s="14" t="s">
        <v>116</v>
      </c>
      <c r="B83" s="14" t="s">
        <v>3</v>
      </c>
      <c r="C83" s="23" t="s">
        <v>169</v>
      </c>
      <c r="D83" s="24" t="s">
        <v>9</v>
      </c>
      <c r="E83" s="26" t="s">
        <v>189</v>
      </c>
      <c r="F83" s="2"/>
      <c r="G83" s="3"/>
      <c r="H83" s="3"/>
      <c r="I83" s="3"/>
      <c r="J83" s="3"/>
      <c r="K83" s="3"/>
      <c r="L83" s="3"/>
      <c r="M83" s="3"/>
      <c r="N83" s="3"/>
      <c r="O83" s="3"/>
      <c r="P83" s="21"/>
      <c r="Q83" s="41">
        <v>15000</v>
      </c>
      <c r="R83" s="41"/>
      <c r="S83" s="45">
        <v>15000</v>
      </c>
    </row>
    <row r="84" spans="1:19" ht="63.75">
      <c r="A84" s="14" t="s">
        <v>117</v>
      </c>
      <c r="B84" s="14" t="s">
        <v>3</v>
      </c>
      <c r="C84" s="23" t="s">
        <v>170</v>
      </c>
      <c r="D84" s="24" t="s">
        <v>9</v>
      </c>
      <c r="E84" s="26" t="s">
        <v>189</v>
      </c>
      <c r="F84" s="2"/>
      <c r="G84" s="3"/>
      <c r="H84" s="3"/>
      <c r="I84" s="3"/>
      <c r="J84" s="3"/>
      <c r="K84" s="3"/>
      <c r="L84" s="3"/>
      <c r="M84" s="3"/>
      <c r="N84" s="3"/>
      <c r="O84" s="3"/>
      <c r="P84" s="21"/>
      <c r="Q84" s="41">
        <v>20000</v>
      </c>
      <c r="R84" s="41"/>
      <c r="S84" s="45">
        <v>20000</v>
      </c>
    </row>
    <row r="85" spans="1:19" ht="63.75">
      <c r="A85" s="14" t="s">
        <v>118</v>
      </c>
      <c r="B85" s="14" t="s">
        <v>3</v>
      </c>
      <c r="C85" s="23" t="s">
        <v>171</v>
      </c>
      <c r="D85" s="24" t="s">
        <v>9</v>
      </c>
      <c r="E85" s="26" t="s">
        <v>189</v>
      </c>
      <c r="F85" s="2"/>
      <c r="G85" s="3"/>
      <c r="H85" s="3"/>
      <c r="I85" s="3"/>
      <c r="J85" s="3"/>
      <c r="K85" s="3"/>
      <c r="L85" s="3"/>
      <c r="M85" s="3"/>
      <c r="N85" s="3"/>
      <c r="O85" s="3"/>
      <c r="P85" s="21"/>
      <c r="Q85" s="41">
        <v>12000</v>
      </c>
      <c r="R85" s="41"/>
      <c r="S85" s="45">
        <v>12000</v>
      </c>
    </row>
    <row r="86" spans="1:19" ht="63.75">
      <c r="A86" s="14" t="s">
        <v>119</v>
      </c>
      <c r="B86" s="14" t="s">
        <v>3</v>
      </c>
      <c r="C86" s="23" t="s">
        <v>155</v>
      </c>
      <c r="D86" s="24" t="s">
        <v>7</v>
      </c>
      <c r="E86" s="26" t="s">
        <v>189</v>
      </c>
      <c r="F86" s="2"/>
      <c r="G86" s="3"/>
      <c r="H86" s="3"/>
      <c r="I86" s="3"/>
      <c r="J86" s="3"/>
      <c r="K86" s="3"/>
      <c r="L86" s="3"/>
      <c r="M86" s="3"/>
      <c r="N86" s="3"/>
      <c r="O86" s="3"/>
      <c r="P86" s="21"/>
      <c r="Q86" s="41">
        <v>50000</v>
      </c>
      <c r="R86" s="41"/>
      <c r="S86" s="45">
        <v>50000</v>
      </c>
    </row>
    <row r="87" spans="1:19" ht="63.75">
      <c r="A87" s="62" t="s">
        <v>175</v>
      </c>
      <c r="B87" s="14" t="s">
        <v>172</v>
      </c>
      <c r="C87" s="23" t="s">
        <v>182</v>
      </c>
      <c r="D87" s="24" t="s">
        <v>7</v>
      </c>
      <c r="E87" s="26" t="s">
        <v>189</v>
      </c>
      <c r="F87" s="2"/>
      <c r="G87" s="3"/>
      <c r="H87" s="3"/>
      <c r="I87" s="3"/>
      <c r="J87" s="3"/>
      <c r="K87" s="3"/>
      <c r="L87" s="3"/>
      <c r="M87" s="3"/>
      <c r="N87" s="3"/>
      <c r="O87" s="3"/>
      <c r="P87" s="21"/>
      <c r="Q87" s="41">
        <v>70000</v>
      </c>
      <c r="R87" s="41"/>
      <c r="S87" s="45">
        <v>70000</v>
      </c>
    </row>
    <row r="88" spans="1:19" ht="63.75">
      <c r="A88" s="14" t="s">
        <v>120</v>
      </c>
      <c r="B88" s="14" t="s">
        <v>3</v>
      </c>
      <c r="C88" s="23" t="s">
        <v>154</v>
      </c>
      <c r="D88" s="24" t="s">
        <v>7</v>
      </c>
      <c r="E88" s="26" t="s">
        <v>189</v>
      </c>
      <c r="F88" s="2"/>
      <c r="G88" s="3"/>
      <c r="H88" s="3"/>
      <c r="I88" s="3"/>
      <c r="J88" s="3"/>
      <c r="K88" s="3"/>
      <c r="L88" s="3"/>
      <c r="M88" s="3"/>
      <c r="N88" s="3"/>
      <c r="O88" s="3"/>
      <c r="P88" s="21"/>
      <c r="Q88" s="41">
        <v>20000</v>
      </c>
      <c r="R88" s="41"/>
      <c r="S88" s="45">
        <v>20000</v>
      </c>
    </row>
    <row r="89" spans="1:19" ht="63.75">
      <c r="A89" s="14" t="s">
        <v>121</v>
      </c>
      <c r="B89" s="14" t="s">
        <v>3</v>
      </c>
      <c r="C89" s="23" t="s">
        <v>153</v>
      </c>
      <c r="D89" s="24" t="s">
        <v>7</v>
      </c>
      <c r="E89" s="26" t="s">
        <v>189</v>
      </c>
      <c r="F89" s="2"/>
      <c r="G89" s="3"/>
      <c r="H89" s="3"/>
      <c r="I89" s="3"/>
      <c r="J89" s="3"/>
      <c r="K89" s="3"/>
      <c r="L89" s="3"/>
      <c r="M89" s="3"/>
      <c r="N89" s="3"/>
      <c r="O89" s="3"/>
      <c r="P89" s="21"/>
      <c r="Q89" s="41">
        <v>20000</v>
      </c>
      <c r="R89" s="41"/>
      <c r="S89" s="45">
        <v>20000</v>
      </c>
    </row>
    <row r="90" spans="1:19" ht="63.75">
      <c r="A90" s="14" t="s">
        <v>122</v>
      </c>
      <c r="B90" s="58" t="s">
        <v>3</v>
      </c>
      <c r="C90" s="23" t="s">
        <v>152</v>
      </c>
      <c r="D90" s="24" t="s">
        <v>7</v>
      </c>
      <c r="E90" s="26" t="s">
        <v>189</v>
      </c>
      <c r="F90" s="2"/>
      <c r="G90" s="3"/>
      <c r="H90" s="3"/>
      <c r="I90" s="3"/>
      <c r="J90" s="3"/>
      <c r="K90" s="3"/>
      <c r="L90" s="3"/>
      <c r="M90" s="3"/>
      <c r="N90" s="3"/>
      <c r="O90" s="3"/>
      <c r="P90" s="21"/>
      <c r="Q90" s="59">
        <v>30000</v>
      </c>
      <c r="R90" s="59">
        <v>45000</v>
      </c>
      <c r="S90" s="45">
        <v>45000</v>
      </c>
    </row>
    <row r="91" spans="1:19" ht="63.75">
      <c r="A91" s="14" t="s">
        <v>123</v>
      </c>
      <c r="B91" s="14" t="s">
        <v>3</v>
      </c>
      <c r="C91" s="23" t="s">
        <v>151</v>
      </c>
      <c r="D91" s="24" t="s">
        <v>7</v>
      </c>
      <c r="E91" s="26" t="s">
        <v>189</v>
      </c>
      <c r="F91" s="2"/>
      <c r="G91" s="3"/>
      <c r="H91" s="3"/>
      <c r="I91" s="3"/>
      <c r="J91" s="3"/>
      <c r="K91" s="3"/>
      <c r="L91" s="3"/>
      <c r="M91" s="3"/>
      <c r="N91" s="3"/>
      <c r="O91" s="3"/>
      <c r="P91" s="21"/>
      <c r="Q91" s="41">
        <v>40000</v>
      </c>
      <c r="R91" s="41"/>
      <c r="S91" s="45">
        <v>40000</v>
      </c>
    </row>
    <row r="92" spans="1:19" ht="63.75">
      <c r="A92" s="14" t="s">
        <v>124</v>
      </c>
      <c r="B92" s="14" t="s">
        <v>3</v>
      </c>
      <c r="C92" s="23" t="s">
        <v>156</v>
      </c>
      <c r="D92" s="24" t="s">
        <v>8</v>
      </c>
      <c r="E92" s="26" t="s">
        <v>189</v>
      </c>
      <c r="F92" s="2"/>
      <c r="G92" s="3"/>
      <c r="H92" s="3"/>
      <c r="I92" s="3"/>
      <c r="J92" s="3"/>
      <c r="K92" s="3"/>
      <c r="L92" s="3"/>
      <c r="M92" s="3"/>
      <c r="N92" s="3"/>
      <c r="O92" s="3"/>
      <c r="P92" s="21"/>
      <c r="Q92" s="41">
        <v>70000</v>
      </c>
      <c r="R92" s="41"/>
      <c r="S92" s="45">
        <v>70000</v>
      </c>
    </row>
    <row r="93" spans="1:19" ht="63.75">
      <c r="A93" s="14" t="s">
        <v>125</v>
      </c>
      <c r="B93" s="14" t="s">
        <v>3</v>
      </c>
      <c r="C93" s="23" t="s">
        <v>173</v>
      </c>
      <c r="D93" s="24" t="s">
        <v>10</v>
      </c>
      <c r="E93" s="26" t="s">
        <v>189</v>
      </c>
      <c r="F93" s="2"/>
      <c r="G93" s="3"/>
      <c r="H93" s="3"/>
      <c r="I93" s="3"/>
      <c r="J93" s="3"/>
      <c r="K93" s="3"/>
      <c r="L93" s="3"/>
      <c r="M93" s="3"/>
      <c r="N93" s="3"/>
      <c r="O93" s="3"/>
      <c r="P93" s="21"/>
      <c r="Q93" s="41">
        <v>38000</v>
      </c>
      <c r="R93" s="41"/>
      <c r="S93" s="45">
        <v>38000</v>
      </c>
    </row>
    <row r="94" spans="1:19" ht="63.75">
      <c r="A94" s="14" t="s">
        <v>174</v>
      </c>
      <c r="B94" s="14" t="s">
        <v>3</v>
      </c>
      <c r="C94" s="23" t="s">
        <v>176</v>
      </c>
      <c r="D94" s="24" t="s">
        <v>10</v>
      </c>
      <c r="E94" s="26" t="s">
        <v>189</v>
      </c>
      <c r="L94" s="3"/>
      <c r="M94" s="3"/>
      <c r="N94" s="3"/>
      <c r="O94" s="3"/>
      <c r="P94" s="21"/>
      <c r="Q94" s="41">
        <v>40000</v>
      </c>
      <c r="R94" s="41"/>
      <c r="S94" s="45">
        <v>40000</v>
      </c>
    </row>
    <row r="95" spans="1:19" ht="63.75">
      <c r="A95" s="14" t="s">
        <v>126</v>
      </c>
      <c r="B95" s="14" t="s">
        <v>3</v>
      </c>
      <c r="C95" s="23" t="s">
        <v>181</v>
      </c>
      <c r="D95" s="24" t="s">
        <v>10</v>
      </c>
      <c r="E95" s="26" t="s">
        <v>189</v>
      </c>
      <c r="L95" s="3"/>
      <c r="M95" s="3"/>
      <c r="N95" s="3"/>
      <c r="O95" s="3"/>
      <c r="P95" s="21"/>
      <c r="Q95" s="41">
        <v>40000</v>
      </c>
      <c r="R95" s="41"/>
      <c r="S95" s="45">
        <v>40000</v>
      </c>
    </row>
    <row r="96" ht="12.75">
      <c r="P96" s="67"/>
    </row>
    <row r="98" spans="1:21" ht="12.75">
      <c r="A98" s="73"/>
      <c r="B98" s="75"/>
      <c r="C98" s="73" t="s">
        <v>194</v>
      </c>
      <c r="D98" s="75"/>
      <c r="E98" s="75"/>
      <c r="F98" s="74"/>
      <c r="G98" s="76"/>
      <c r="H98" s="76"/>
      <c r="I98" s="76"/>
      <c r="J98" s="76"/>
      <c r="K98" s="76"/>
      <c r="L98" s="77"/>
      <c r="M98" s="77"/>
      <c r="N98" s="77"/>
      <c r="O98" s="77"/>
      <c r="P98" s="78">
        <f>SUM(P2:P97)</f>
        <v>17728921.540000007</v>
      </c>
      <c r="T98" s="79">
        <f>SUM(T2:T97)</f>
        <v>33659000000</v>
      </c>
      <c r="U98" s="79">
        <f>SUM(U2:U97)</f>
        <v>18662467.33645302</v>
      </c>
    </row>
  </sheetData>
  <sheetProtection/>
  <conditionalFormatting sqref="Q3:S4">
    <cfRule type="cellIs" priority="1" dxfId="1" operator="equal" stopIfTrue="1">
      <formula>0</formula>
    </cfRule>
  </conditionalFormatting>
  <printOptions gridLines="1" horizontalCentered="1"/>
  <pageMargins left="0.2755905511811024" right="0.31496062992125984" top="0.7874015748031497" bottom="0.7086614173228347" header="0.3937007874015748" footer="0.2755905511811024"/>
  <pageSetup fitToHeight="3" orientation="portrait" paperSize="9" scale="85" r:id="rId1"/>
  <headerFooter alignWithMargins="0">
    <oddHeader>&amp;C&amp;12LEGGE 183/1989 AUTORITA' DI BACINO DEL FIUME PO - PROGRAMMA 1997 - 1999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2011-02-24T11:28:32Z</cp:lastPrinted>
  <dcterms:created xsi:type="dcterms:W3CDTF">2005-03-18T13:16:59Z</dcterms:created>
  <dcterms:modified xsi:type="dcterms:W3CDTF">2021-09-20T13:09:28Z</dcterms:modified>
  <cp:category/>
  <cp:version/>
  <cp:contentType/>
  <cp:contentStatus/>
</cp:coreProperties>
</file>